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cafcass-my.sharepoint.com/personal/julie_brown_cafcass_gov_uk/Documents/My Documents/New folder (2)/Board Business/January 2021/"/>
    </mc:Choice>
  </mc:AlternateContent>
  <xr:revisionPtr revIDLastSave="40" documentId="8_{CFD89A9C-B0AC-4EC2-AE07-0E2E872F3947}" xr6:coauthVersionLast="45" xr6:coauthVersionMax="45" xr10:uidLastSave="{D27CF9EC-03DD-4FA8-9BAC-F9C01E36BF99}"/>
  <bookViews>
    <workbookView xWindow="-103" yWindow="-103" windowWidth="16663" windowHeight="8863" activeTab="2" xr2:uid="{AA8CF32F-77CD-4E6E-A0A6-D6EF843A98B4}"/>
  </bookViews>
  <sheets>
    <sheet name="Table 1" sheetId="5" r:id="rId1"/>
    <sheet name="Table 2" sheetId="2" r:id="rId2"/>
    <sheet name="Budget Holder Table" sheetId="4" r:id="rId3"/>
    <sheet name="SoFP"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017_YTD_Trans" localSheetId="2">#REF!</definedName>
    <definedName name="_017_YTD_Trans" localSheetId="1">#REF!</definedName>
    <definedName name="_017_YTD_Trans">#REF!</definedName>
    <definedName name="A" localSheetId="2">#REF!</definedName>
    <definedName name="A" localSheetId="1">#REF!</definedName>
    <definedName name="A">#REF!</definedName>
    <definedName name="AccCode" localSheetId="2">#REF!</definedName>
    <definedName name="AccCode">#REF!</definedName>
    <definedName name="ADMIN" localSheetId="2">#REF!</definedName>
    <definedName name="ADMIN" localSheetId="1">#REF!</definedName>
    <definedName name="ADMIN">#REF!</definedName>
    <definedName name="ADMINPAY" localSheetId="2">#REF!</definedName>
    <definedName name="ADMINPAY" localSheetId="1">#REF!</definedName>
    <definedName name="ADMINPAY">#REF!</definedName>
    <definedName name="App_2" localSheetId="2">#REF!</definedName>
    <definedName name="App_2" localSheetId="1">#REF!</definedName>
    <definedName name="App_2">#REF!</definedName>
    <definedName name="App_3" localSheetId="2">#REF!</definedName>
    <definedName name="App_3" localSheetId="1">#REF!</definedName>
    <definedName name="App_3">#REF!</definedName>
    <definedName name="arearegion">'[1]accruals consol'!$A$7:$I$10</definedName>
    <definedName name="AUDIT" localSheetId="2">#REF!</definedName>
    <definedName name="AUDIT" localSheetId="1">#REF!</definedName>
    <definedName name="AUDIT">#REF!</definedName>
    <definedName name="BAL" localSheetId="2">#REF!</definedName>
    <definedName name="BAL" localSheetId="1">#REF!</definedName>
    <definedName name="BAL">#REF!</definedName>
    <definedName name="BANK">[2]CashFlow!#REF!</definedName>
    <definedName name="BGTSALES" localSheetId="2">#REF!</definedName>
    <definedName name="BGTSALES" localSheetId="1">#REF!</definedName>
    <definedName name="BGTSALES">#REF!</definedName>
    <definedName name="BNE_MESSAGES_HIDDEN" hidden="1">#REF!</definedName>
    <definedName name="BUDGET" localSheetId="2">#REF!</definedName>
    <definedName name="BUDGET" localSheetId="1">#REF!</definedName>
    <definedName name="BUDGET">#REF!</definedName>
    <definedName name="CAPITAL" localSheetId="2">#REF!</definedName>
    <definedName name="CAPITAL" localSheetId="1">#REF!</definedName>
    <definedName name="CAPITAL">#REF!</definedName>
    <definedName name="CAPITAL2" localSheetId="2">#REF!</definedName>
    <definedName name="CAPITAL2" localSheetId="1">#REF!</definedName>
    <definedName name="CAPITAL2">#REF!</definedName>
    <definedName name="CC">[3]CC!$A$1:$D$65536</definedName>
    <definedName name="CCWGA">"'CP-Consistency Checks'!$A$11"</definedName>
    <definedName name="chjhccjvjv"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localSheetId="0"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hjhccjvjv"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CODE_PAGE" localSheetId="2">#REF!</definedName>
    <definedName name="CODE_PAGE" localSheetId="1">#REF!</definedName>
    <definedName name="CODE_PAGE">#REF!</definedName>
    <definedName name="CPAssetsHFS">"'CP-Input'!$A$867:$A$882"</definedName>
    <definedName name="CPDropDownEntity">'[8]CP-Instructions'!$B$45</definedName>
    <definedName name="CPFCICO">'[8]CP-Input'!#REF!</definedName>
    <definedName name="CPFCLSB">"'CP-Input'!$A$689:$A$690"</definedName>
    <definedName name="CPInc">'[9]CP-Input'!$A$571:$A$645,'[9]CP-Input'!$A$658:$A$662</definedName>
    <definedName name="CPIncICO">'[8]CP-Input'!#REF!</definedName>
    <definedName name="CPIncLSCAdmin">"'CP-Input'!$A$634:$A$635"</definedName>
    <definedName name="CR_GPROFIT" localSheetId="2">#REF!</definedName>
    <definedName name="CR_GPROFIT" localSheetId="1">#REF!</definedName>
    <definedName name="CR_GPROFIT">#REF!</definedName>
    <definedName name="CR_MONTHS" localSheetId="2">#REF!</definedName>
    <definedName name="CR_MONTHS" localSheetId="1">#REF!</definedName>
    <definedName name="CR_MONTHS">#REF!</definedName>
    <definedName name="CR_OHDS" localSheetId="2">#REF!</definedName>
    <definedName name="CR_OHDS" localSheetId="1">#REF!</definedName>
    <definedName name="CR_OHDS">#REF!</definedName>
    <definedName name="CR_PROFIT" localSheetId="2">#REF!</definedName>
    <definedName name="CR_PROFIT" localSheetId="1">#REF!</definedName>
    <definedName name="CR_PROFIT">#REF!</definedName>
    <definedName name="CR_RESERVESBF" localSheetId="2">#REF!</definedName>
    <definedName name="CR_RESERVESBF" localSheetId="1">#REF!</definedName>
    <definedName name="CR_RESERVESBF">#REF!</definedName>
    <definedName name="CR_REVENUE" localSheetId="2">#REF!</definedName>
    <definedName name="CR_REVENUE" localSheetId="1">#REF!</definedName>
    <definedName name="CR_REVENUE">#REF!</definedName>
    <definedName name="CR_ZEROBAL" localSheetId="2">#REF!</definedName>
    <definedName name="CR_ZEROBAL" localSheetId="1">#REF!</definedName>
    <definedName name="CR_ZEROBAL">#REF!</definedName>
    <definedName name="CurrentPeriod" localSheetId="2">#REF!</definedName>
    <definedName name="CurrentPeriod" localSheetId="1">#REF!</definedName>
    <definedName name="CurrentPeriod">#REF!</definedName>
    <definedName name="CurrentYear" localSheetId="2">#REF!</definedName>
    <definedName name="CurrentYear" localSheetId="1">#REF!</definedName>
    <definedName name="CurrentYear">#REF!</definedName>
    <definedName name="Data" localSheetId="2">#REF!</definedName>
    <definedName name="Data" localSheetId="1">#REF!</definedName>
    <definedName name="Data">#REF!</definedName>
    <definedName name="DEPRECN" localSheetId="2">#REF!</definedName>
    <definedName name="DEPRECN" localSheetId="1">#REF!</definedName>
    <definedName name="DEPRECN">#REF!</definedName>
    <definedName name="des_pag" localSheetId="2">#REF!</definedName>
    <definedName name="des_pag" localSheetId="1">#REF!</definedName>
    <definedName name="des_pag">#REF!</definedName>
    <definedName name="DIRECTOR" localSheetId="2">#REF!</definedName>
    <definedName name="DIRECTOR" localSheetId="1">#REF!</definedName>
    <definedName name="DIRECTOR">#REF!</definedName>
    <definedName name="DIRECTWG" localSheetId="2">#REF!</definedName>
    <definedName name="DIRECTWG" localSheetId="1">#REF!</definedName>
    <definedName name="DIRECTWG">#REF!</definedName>
    <definedName name="EMPLOYEE" localSheetId="2">#REF!</definedName>
    <definedName name="EMPLOYEE" localSheetId="1">#REF!</definedName>
    <definedName name="EMPLOYEE">#REF!</definedName>
    <definedName name="EMPLOYEEPAY" localSheetId="2">#REF!</definedName>
    <definedName name="EMPLOYEEPAY" localSheetId="1">#REF!</definedName>
    <definedName name="EMPLOYEEPAY">#REF!</definedName>
    <definedName name="EXPORT" localSheetId="2">#REF!</definedName>
    <definedName name="EXPORT" localSheetId="1">#REF!</definedName>
    <definedName name="EXPORT">#REF!</definedName>
    <definedName name="FACILITY" localSheetId="2">#REF!</definedName>
    <definedName name="FACILITY" localSheetId="1">#REF!</definedName>
    <definedName name="FACILITY">#REF!</definedName>
    <definedName name="FINANC" localSheetId="2">#REF!</definedName>
    <definedName name="FINANC" localSheetId="1">#REF!</definedName>
    <definedName name="FINANC">#REF!</definedName>
    <definedName name="Forecast_Type" localSheetId="2">#REF!</definedName>
    <definedName name="Forecast_Type" localSheetId="1">#REF!</definedName>
    <definedName name="Forecast_Type">#REF!</definedName>
    <definedName name="fsaa"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localSheetId="0"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fsaa"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G_AC2" localSheetId="2">#REF!</definedName>
    <definedName name="G_AC2" localSheetId="1">#REF!</definedName>
    <definedName name="G_AC2">#REF!</definedName>
    <definedName name="G_AD2" localSheetId="2">#REF!</definedName>
    <definedName name="G_AD2" localSheetId="1">#REF!</definedName>
    <definedName name="G_AD2">#REF!</definedName>
    <definedName name="G_AF2" localSheetId="2">#REF!</definedName>
    <definedName name="G_AF2" localSheetId="1">#REF!</definedName>
    <definedName name="G_AF2">#REF!</definedName>
    <definedName name="G_AH2" localSheetId="2">#REF!</definedName>
    <definedName name="G_AH2" localSheetId="1">#REF!</definedName>
    <definedName name="G_AH2">#REF!</definedName>
    <definedName name="G_AV2" localSheetId="2">#REF!</definedName>
    <definedName name="G_AV2" localSheetId="1">#REF!</definedName>
    <definedName name="G_AV2">#REF!</definedName>
    <definedName name="G_AW1" localSheetId="2">#REF!</definedName>
    <definedName name="G_AW1" localSheetId="1">#REF!</definedName>
    <definedName name="G_AW1">#REF!</definedName>
    <definedName name="G_AW2" localSheetId="2">#REF!</definedName>
    <definedName name="G_AW2" localSheetId="1">#REF!</definedName>
    <definedName name="G_AW2">#REF!</definedName>
    <definedName name="G_BASTK1" localSheetId="2">#REF!</definedName>
    <definedName name="G_BASTK1" localSheetId="1">#REF!</definedName>
    <definedName name="G_BASTK1">#REF!</definedName>
    <definedName name="G_BASTK2" localSheetId="2">#REF!</definedName>
    <definedName name="G_BASTK2" localSheetId="1">#REF!</definedName>
    <definedName name="G_BASTK2">#REF!</definedName>
    <definedName name="G_BO2" localSheetId="2">#REF!</definedName>
    <definedName name="G_BO2" localSheetId="1">#REF!</definedName>
    <definedName name="G_BO2">#REF!</definedName>
    <definedName name="G_BS1" localSheetId="2">#REF!</definedName>
    <definedName name="G_BS1" localSheetId="1">#REF!</definedName>
    <definedName name="G_BS1">#REF!</definedName>
    <definedName name="G_BS2" localSheetId="2">#REF!</definedName>
    <definedName name="G_BS2" localSheetId="1">#REF!</definedName>
    <definedName name="G_BS2">#REF!</definedName>
    <definedName name="G_CL2">[2]CashFlow!#REF!</definedName>
    <definedName name="G_CN1">[2]CashFlow!#REF!</definedName>
    <definedName name="G_CN2">[2]CashFlow!#REF!</definedName>
    <definedName name="G_CP1">[2]CashFlow!#REF!</definedName>
    <definedName name="G_CP2">[2]CashFlow!#REF!</definedName>
    <definedName name="G_CP3">[2]CashFlow!#REF!</definedName>
    <definedName name="G_FC2" localSheetId="2">#REF!</definedName>
    <definedName name="G_FC2" localSheetId="1">#REF!</definedName>
    <definedName name="G_FC2">#REF!</definedName>
    <definedName name="G_FE1" localSheetId="2">#REF!</definedName>
    <definedName name="G_FE1" localSheetId="1">#REF!</definedName>
    <definedName name="G_FE1">#REF!</definedName>
    <definedName name="G_FE2" localSheetId="2">#REF!</definedName>
    <definedName name="G_FE2" localSheetId="1">#REF!</definedName>
    <definedName name="G_FE2">#REF!</definedName>
    <definedName name="G_FH1" localSheetId="2">#REF!</definedName>
    <definedName name="G_FH1" localSheetId="1">#REF!</definedName>
    <definedName name="G_FH1">#REF!</definedName>
    <definedName name="G_FH2" localSheetId="2">#REF!</definedName>
    <definedName name="G_FH2" localSheetId="1">#REF!</definedName>
    <definedName name="G_FH2">#REF!</definedName>
    <definedName name="G_FN2" localSheetId="2">#REF!</definedName>
    <definedName name="G_FN2" localSheetId="1">#REF!</definedName>
    <definedName name="G_FN2">#REF!</definedName>
    <definedName name="G_JD1" localSheetId="2">#REF!</definedName>
    <definedName name="G_JD1" localSheetId="1">#REF!</definedName>
    <definedName name="G_JD1">#REF!</definedName>
    <definedName name="G_JD2" localSheetId="2">#REF!</definedName>
    <definedName name="G_JD2" localSheetId="1">#REF!</definedName>
    <definedName name="G_JD2">#REF!</definedName>
    <definedName name="G_JE2" localSheetId="2">#REF!</definedName>
    <definedName name="G_JE2" localSheetId="1">#REF!</definedName>
    <definedName name="G_JE2">#REF!</definedName>
    <definedName name="G_JM2" localSheetId="2">#REF!</definedName>
    <definedName name="G_JM2" localSheetId="1">#REF!</definedName>
    <definedName name="G_JM2">#REF!</definedName>
    <definedName name="G_PC2" localSheetId="2">#REF!</definedName>
    <definedName name="G_PC2" localSheetId="1">#REF!</definedName>
    <definedName name="G_PC2">#REF!</definedName>
    <definedName name="G_PCC2" localSheetId="2">#REF!</definedName>
    <definedName name="G_PCC2" localSheetId="1">#REF!</definedName>
    <definedName name="G_PCC2">#REF!</definedName>
    <definedName name="G_PCC4" localSheetId="2">#REF!</definedName>
    <definedName name="G_PCC4" localSheetId="1">#REF!</definedName>
    <definedName name="G_PCC4">#REF!</definedName>
    <definedName name="G_PCE2" localSheetId="2">#REF!</definedName>
    <definedName name="G_PCE2" localSheetId="1">#REF!</definedName>
    <definedName name="G_PCE2">#REF!</definedName>
    <definedName name="G_PCF2" localSheetId="2">#REF!</definedName>
    <definedName name="G_PCF2" localSheetId="1">#REF!</definedName>
    <definedName name="G_PCF2">#REF!</definedName>
    <definedName name="G_PCF3" localSheetId="2">#REF!</definedName>
    <definedName name="G_PCF3" localSheetId="1">#REF!</definedName>
    <definedName name="G_PCF3">#REF!</definedName>
    <definedName name="G_PCH1" localSheetId="2">#REF!</definedName>
    <definedName name="G_PCH1" localSheetId="1">#REF!</definedName>
    <definedName name="G_PCH1">#REF!</definedName>
    <definedName name="G_PCH2" localSheetId="2">#REF!</definedName>
    <definedName name="G_PCH2" localSheetId="1">#REF!</definedName>
    <definedName name="G_PCH2">#REF!</definedName>
    <definedName name="G_PCL2" localSheetId="2">#REF!</definedName>
    <definedName name="G_PCL2" localSheetId="1">#REF!</definedName>
    <definedName name="G_PCL2">#REF!</definedName>
    <definedName name="G_PCL3" localSheetId="2">#REF!</definedName>
    <definedName name="G_PCL3" localSheetId="1">#REF!</definedName>
    <definedName name="G_PCL3">#REF!</definedName>
    <definedName name="G_PE2" localSheetId="2">#REF!</definedName>
    <definedName name="G_PE2" localSheetId="1">#REF!</definedName>
    <definedName name="G_PE2">#REF!</definedName>
    <definedName name="G_PG2" localSheetId="2">#REF!</definedName>
    <definedName name="G_PG2" localSheetId="1">#REF!</definedName>
    <definedName name="G_PG2">#REF!</definedName>
    <definedName name="G_PP1" localSheetId="2">#REF!</definedName>
    <definedName name="G_PP1" localSheetId="1">#REF!</definedName>
    <definedName name="G_PP1">#REF!</definedName>
    <definedName name="G_PP2" localSheetId="2">#REF!</definedName>
    <definedName name="G_PP2" localSheetId="1">#REF!</definedName>
    <definedName name="G_PP2">#REF!</definedName>
    <definedName name="G_PS2" localSheetId="2">#REF!</definedName>
    <definedName name="G_PS2" localSheetId="1">#REF!</definedName>
    <definedName name="G_PS2">#REF!</definedName>
    <definedName name="G_PSE1" localSheetId="2">#REF!</definedName>
    <definedName name="G_PSE1" localSheetId="1">#REF!</definedName>
    <definedName name="G_PSE1">#REF!</definedName>
    <definedName name="G_PV2" localSheetId="2">#REF!</definedName>
    <definedName name="G_PV2" localSheetId="1">#REF!</definedName>
    <definedName name="G_PV2">#REF!</definedName>
    <definedName name="G_PV3" localSheetId="2">#REF!</definedName>
    <definedName name="G_PV3" localSheetId="1">#REF!</definedName>
    <definedName name="G_PV3">#REF!</definedName>
    <definedName name="G_PVA" localSheetId="2">#REF!</definedName>
    <definedName name="G_PVA" localSheetId="1">#REF!</definedName>
    <definedName name="G_PVA">#REF!</definedName>
    <definedName name="G_PVD" localSheetId="2">#REF!</definedName>
    <definedName name="G_PVD" localSheetId="1">#REF!</definedName>
    <definedName name="G_PVD">#REF!</definedName>
    <definedName name="G_PVF" localSheetId="2">#REF!</definedName>
    <definedName name="G_PVF" localSheetId="1">#REF!</definedName>
    <definedName name="G_PVF">#REF!</definedName>
    <definedName name="G_PVL" localSheetId="2">#REF!</definedName>
    <definedName name="G_PVL" localSheetId="1">#REF!</definedName>
    <definedName name="G_PVL">#REF!</definedName>
    <definedName name="G_PVN" localSheetId="2">#REF!</definedName>
    <definedName name="G_PVN" localSheetId="1">#REF!</definedName>
    <definedName name="G_PVN">#REF!</definedName>
    <definedName name="G_PVS" localSheetId="2">#REF!</definedName>
    <definedName name="G_PVS" localSheetId="1">#REF!</definedName>
    <definedName name="G_PVS">#REF!</definedName>
    <definedName name="G_PW2" localSheetId="2">#REF!</definedName>
    <definedName name="G_PW2" localSheetId="1">#REF!</definedName>
    <definedName name="G_PW2">#REF!</definedName>
    <definedName name="G_PW3" localSheetId="2">#REF!</definedName>
    <definedName name="G_PW3" localSheetId="1">#REF!</definedName>
    <definedName name="G_PW3">#REF!</definedName>
    <definedName name="G_PW4" localSheetId="2">#REF!</definedName>
    <definedName name="G_PW4" localSheetId="1">#REF!</definedName>
    <definedName name="G_PW4">#REF!</definedName>
    <definedName name="G_PW5" localSheetId="2">#REF!</definedName>
    <definedName name="G_PW5" localSheetId="1">#REF!</definedName>
    <definedName name="G_PW5">#REF!</definedName>
    <definedName name="G_PW6" localSheetId="2">#REF!</definedName>
    <definedName name="G_PW6" localSheetId="1">#REF!</definedName>
    <definedName name="G_PW6">#REF!</definedName>
    <definedName name="G_RB2" localSheetId="2">#REF!</definedName>
    <definedName name="G_RB2" localSheetId="1">#REF!</definedName>
    <definedName name="G_RB2">#REF!</definedName>
    <definedName name="G_RC1">[2]CashFlow!#REF!</definedName>
    <definedName name="G_RC2">[2]CashFlow!#REF!</definedName>
    <definedName name="G_RESERVESOPEN" localSheetId="2">#REF!</definedName>
    <definedName name="G_RESERVESOPEN" localSheetId="1">#REF!</definedName>
    <definedName name="G_RESERVESOPEN">#REF!</definedName>
    <definedName name="G_RP2" localSheetId="2">#REF!</definedName>
    <definedName name="G_RP2" localSheetId="1">#REF!</definedName>
    <definedName name="G_RP2">#REF!</definedName>
    <definedName name="G_RPS2" localSheetId="2">#REF!</definedName>
    <definedName name="G_RPS2" localSheetId="1">#REF!</definedName>
    <definedName name="G_RPS2">#REF!</definedName>
    <definedName name="G_RR1" localSheetId="2">#REF!</definedName>
    <definedName name="G_RR1" localSheetId="1">#REF!</definedName>
    <definedName name="G_RR1">#REF!</definedName>
    <definedName name="G_RR2" localSheetId="2">#REF!</definedName>
    <definedName name="G_RR2" localSheetId="1">#REF!</definedName>
    <definedName name="G_RR2">#REF!</definedName>
    <definedName name="G_RS2" localSheetId="2">#REF!</definedName>
    <definedName name="G_RS2" localSheetId="1">#REF!</definedName>
    <definedName name="G_RS2">#REF!</definedName>
    <definedName name="G_VA2">[2]CashFlow!#REF!</definedName>
    <definedName name="G_VC1" localSheetId="2">#REF!</definedName>
    <definedName name="G_VC1" localSheetId="1">#REF!</definedName>
    <definedName name="G_VC1">#REF!</definedName>
    <definedName name="G_VC2" localSheetId="2">#REF!</definedName>
    <definedName name="G_VC2" localSheetId="1">#REF!</definedName>
    <definedName name="G_VC2">#REF!</definedName>
    <definedName name="G_VD1" localSheetId="2">#REF!</definedName>
    <definedName name="G_VD1" localSheetId="1">#REF!</definedName>
    <definedName name="G_VD1">#REF!</definedName>
    <definedName name="G_VD2" localSheetId="2">#REF!</definedName>
    <definedName name="G_VD2" localSheetId="1">#REF!</definedName>
    <definedName name="G_VD2">#REF!</definedName>
    <definedName name="G_VE2" localSheetId="2">#REF!</definedName>
    <definedName name="G_VE2" localSheetId="1">#REF!</definedName>
    <definedName name="G_VE2">#REF!</definedName>
    <definedName name="G_VP2" localSheetId="2">#REF!</definedName>
    <definedName name="G_VP2" localSheetId="1">#REF!</definedName>
    <definedName name="G_VP2">#REF!</definedName>
    <definedName name="G_VS2" localSheetId="2">#REF!</definedName>
    <definedName name="G_VS2" localSheetId="1">#REF!</definedName>
    <definedName name="G_VS2">#REF!</definedName>
    <definedName name="G_VV1" localSheetId="2">#REF!</definedName>
    <definedName name="G_VV1" localSheetId="1">#REF!</definedName>
    <definedName name="G_VV1">#REF!</definedName>
    <definedName name="G_VV2" localSheetId="2">#REF!</definedName>
    <definedName name="G_VV2" localSheetId="1">#REF!</definedName>
    <definedName name="G_VV2">#REF!</definedName>
    <definedName name="G_XD2" localSheetId="2">#REF!</definedName>
    <definedName name="G_XD2" localSheetId="1">#REF!</definedName>
    <definedName name="G_XD2">#REF!</definedName>
    <definedName name="G_XE2" localSheetId="2">#REF!</definedName>
    <definedName name="G_XE2" localSheetId="1">#REF!</definedName>
    <definedName name="G_XE2">#REF!</definedName>
    <definedName name="G_XE3" localSheetId="2">#REF!</definedName>
    <definedName name="G_XE3" localSheetId="1">#REF!</definedName>
    <definedName name="G_XE3">#REF!</definedName>
    <definedName name="G_XH3" localSheetId="2">#REF!</definedName>
    <definedName name="G_XH3" localSheetId="1">#REF!</definedName>
    <definedName name="G_XH3">#REF!</definedName>
    <definedName name="G_XS2" localSheetId="2">#REF!</definedName>
    <definedName name="G_XS2" localSheetId="1">#REF!</definedName>
    <definedName name="G_XS2">#REF!</definedName>
    <definedName name="head1" localSheetId="2">#REF!</definedName>
    <definedName name="head1" localSheetId="1">#REF!</definedName>
    <definedName name="head1">#REF!</definedName>
    <definedName name="head2" localSheetId="2">#REF!</definedName>
    <definedName name="head2" localSheetId="1">#REF!</definedName>
    <definedName name="head2">#REF!</definedName>
    <definedName name="Header1" localSheetId="2">#REF!</definedName>
    <definedName name="Header1" localSheetId="1">#REF!</definedName>
    <definedName name="Header1">#REF!</definedName>
    <definedName name="Header2" localSheetId="2">#REF!</definedName>
    <definedName name="Header2" localSheetId="1">#REF!</definedName>
    <definedName name="Header2">#REF!</definedName>
    <definedName name="Header3" localSheetId="2">#REF!</definedName>
    <definedName name="Header3" localSheetId="1">#REF!</definedName>
    <definedName name="Header3">#REF!</definedName>
    <definedName name="Header4" localSheetId="2">#REF!</definedName>
    <definedName name="Header4" localSheetId="1">#REF!</definedName>
    <definedName name="Header4">#REF!</definedName>
    <definedName name="HEADINGS" localSheetId="2">#REF!</definedName>
    <definedName name="HEADINGS" localSheetId="1">#REF!</definedName>
    <definedName name="HEADINGS">#REF!</definedName>
    <definedName name="hfgsgsghhs"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localSheetId="0"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fgsgsghhs"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Hierarchy" localSheetId="2">#REF!</definedName>
    <definedName name="Hierarchy" localSheetId="1">#REF!</definedName>
    <definedName name="Hierarchy">#REF!</definedName>
    <definedName name="HOME" localSheetId="2">#REF!</definedName>
    <definedName name="HOME" localSheetId="1">#REF!</definedName>
    <definedName name="HOME">#REF!</definedName>
    <definedName name="INCOME" localSheetId="2">#REF!</definedName>
    <definedName name="INCOME" localSheetId="1">#REF!</definedName>
    <definedName name="INCOME">#REF!</definedName>
    <definedName name="index_formula" localSheetId="2">IF(ISERROR(INDEX('Budget Holder Table'!kiley,MATCH(#REF!,#REF!,0),MATCH(#REF!,#REF!,0))),0,(INDEX('Budget Holder Table'!kiley,MATCH(#REF!,#REF!,0),MATCH(#REF!,#REF!,0))))</definedName>
    <definedName name="index_formula" localSheetId="0">IF(ISERROR(INDEX(kiley,MATCH(#REF!,#REF!,0),MATCH(#REF!,#REF!,0))),0,(INDEX(kiley,MATCH(#REF!,#REF!,0),MATCH(#REF!,#REF!,0))))</definedName>
    <definedName name="index_formula" localSheetId="1">IF(ISERROR(INDEX('Table 2'!kiley,MATCH(#REF!,#REF!,0),MATCH(#REF!,#REF!,0))),0,(INDEX('Table 2'!kiley,MATCH(#REF!,#REF!,0),MATCH(#REF!,#REF!,0))))</definedName>
    <definedName name="index_formula">IF(ISERROR(INDEX(kiley,MATCH(#REF!,#REF!,0),MATCH(#REF!,#REF!,0))),0,(INDEX(kiley,MATCH(#REF!,#REF!,0),MATCH(#REF!,#REF!,0))))</definedName>
    <definedName name="Indexaccruals" localSheetId="2">(INDEX(pivotaccrualgen,MATCH(#REF!,'[4]Accruals General Pivot'!$A$4:$A$50,0),MATCH(#REF!,'[4]Accruals General Pivot'!$A$4:$DA$4,0)))</definedName>
    <definedName name="Indexaccruals" localSheetId="0">(INDEX(pivotaccrualgen,MATCH(#REF!,'[4]Accruals General Pivot'!$A$4:$A$50,0),MATCH(#REF!,'[4]Accruals General Pivot'!$A$4:$DA$4,0)))</definedName>
    <definedName name="Indexaccruals" localSheetId="1">(INDEX(pivotaccrualgen,MATCH(#REF!,'[4]Accruals General Pivot'!$A$4:$A$50,0),MATCH(#REF!,'[4]Accruals General Pivot'!$A$4:$DA$4,0)))</definedName>
    <definedName name="Indexaccruals">(INDEX(pivotaccrualgen,MATCH(#REF!,'[4]Accruals General Pivot'!$A$4:$A$50,0),MATCH(#REF!,'[4]Accruals General Pivot'!$A$4:$DA$4,0)))</definedName>
    <definedName name="Indexaccrualsotb" localSheetId="2">(INDEX(PIvotaccrualotb,MATCH(#REF!,'[4]Accruals OTBank Pivot'!$A$4:$A$50,0),MATCH(#REF!,'[4]Accruals OTBank Pivot'!$A$4:$DA$4,0)))</definedName>
    <definedName name="Indexaccrualsotb" localSheetId="0">(INDEX(PIvotaccrualotb,MATCH(#REF!,'[4]Accruals OTBank Pivot'!$A$4:$A$50,0),MATCH(#REF!,'[4]Accruals OTBank Pivot'!$A$4:$DA$4,0)))</definedName>
    <definedName name="Indexaccrualsotb" localSheetId="1">(INDEX(PIvotaccrualotb,MATCH(#REF!,'[4]Accruals OTBank Pivot'!$A$4:$A$50,0),MATCH(#REF!,'[4]Accruals OTBank Pivot'!$A$4:$DA$4,0)))</definedName>
    <definedName name="Indexaccrualsotb">(INDEX(PIvotaccrualotb,MATCH(#REF!,'[4]Accruals OTBank Pivot'!$A$4:$A$50,0),MATCH(#REF!,'[4]Accruals OTBank Pivot'!$A$4:$DA$4,0)))</definedName>
    <definedName name="Indexaccrualsts" localSheetId="2">(INDEX(Pivotaccrualts,MATCH(#REF!,'[4]Accruals TS Pivot'!$A$4:$A$50,0),MATCH(#REF!,'[4]Accruals TS Pivot'!$A$4:$DA$4,0)))</definedName>
    <definedName name="Indexaccrualsts" localSheetId="0">(INDEX(Pivotaccrualts,MATCH(#REF!,'[4]Accruals TS Pivot'!$A$4:$A$50,0),MATCH(#REF!,'[4]Accruals TS Pivot'!$A$4:$DA$4,0)))</definedName>
    <definedName name="Indexaccrualsts" localSheetId="1">(INDEX(Pivotaccrualts,MATCH(#REF!,'[4]Accruals TS Pivot'!$A$4:$A$50,0),MATCH(#REF!,'[4]Accruals TS Pivot'!$A$4:$DA$4,0)))</definedName>
    <definedName name="Indexaccrualsts">(INDEX(Pivotaccrualts,MATCH(#REF!,'[4]Accruals TS Pivot'!$A$4:$A$50,0),MATCH(#REF!,'[4]Accruals TS Pivot'!$A$4:$DA$4,0)))</definedName>
    <definedName name="Indexdebtors" localSheetId="2">(INDEX(Pivotdebtors,MATCH(#REF!,'[4]Deferred Debtors Pivot'!$A$4:$A$50,0),MATCH(#REF!,'[4]Deferred Debtors Pivot'!$A$4:$DA$4,0)))</definedName>
    <definedName name="Indexdebtors" localSheetId="0">(INDEX(Pivotdebtors,MATCH(#REF!,'[4]Deferred Debtors Pivot'!$A$4:$A$50,0),MATCH(#REF!,'[4]Deferred Debtors Pivot'!$A$4:$DA$4,0)))</definedName>
    <definedName name="Indexdebtors" localSheetId="1">(INDEX(Pivotdebtors,MATCH(#REF!,'[4]Deferred Debtors Pivot'!$A$4:$A$50,0),MATCH(#REF!,'[4]Deferred Debtors Pivot'!$A$4:$DA$4,0)))</definedName>
    <definedName name="Indexdebtors">(INDEX(Pivotdebtors,MATCH(#REF!,'[4]Deferred Debtors Pivot'!$A$4:$A$50,0),MATCH(#REF!,'[4]Deferred Debtors Pivot'!$A$4:$DA$4,0)))</definedName>
    <definedName name="Indexformula" localSheetId="2">(INDEX('Budget Holder Table'!pivotarea,MATCH(#REF!,#REF!,0),MATCH(#REF!,#REF!,0)))</definedName>
    <definedName name="Indexformula" localSheetId="0">(INDEX(pivotarea,MATCH(#REF!,#REF!,0),MATCH(#REF!,#REF!,0)))</definedName>
    <definedName name="Indexformula" localSheetId="1">(INDEX('Table 2'!pivotarea,MATCH(#REF!,#REF!,0),MATCH(#REF!,#REF!,0)))</definedName>
    <definedName name="Indexformula">(INDEX(pivotarea,MATCH(#REF!,#REF!,0),MATCH(#REF!,#REF!,0)))</definedName>
    <definedName name="Indexprepay" localSheetId="2">(INDEX(pivotprepay,MATCH(#REF!,'[4]Prepay Pivot'!$A$4:$A$50,0),MATCH(#REF!,'[4]Prepay Pivot'!$A$4:$DA$4,0)))</definedName>
    <definedName name="Indexprepay" localSheetId="0">(INDEX(pivotprepay,MATCH(#REF!,'[4]Prepay Pivot'!$A$4:$A$50,0),MATCH(#REF!,'[4]Prepay Pivot'!$A$4:$DA$4,0)))</definedName>
    <definedName name="Indexprepay" localSheetId="1">(INDEX(pivotprepay,MATCH(#REF!,'[4]Prepay Pivot'!$A$4:$A$50,0),MATCH(#REF!,'[4]Prepay Pivot'!$A$4:$DA$4,0)))</definedName>
    <definedName name="Indexprepay">(INDEX(pivotprepay,MATCH(#REF!,'[4]Prepay Pivot'!$A$4:$A$50,0),MATCH(#REF!,'[4]Prepay Pivot'!$A$4:$DA$4,0)))</definedName>
    <definedName name="kilesfinal" localSheetId="2">#REF!</definedName>
    <definedName name="kilesfinal" localSheetId="1">#REF!</definedName>
    <definedName name="kilesfinal">#REF!</definedName>
    <definedName name="kiley" localSheetId="2">#REF!</definedName>
    <definedName name="kiley" localSheetId="1">#REF!</definedName>
    <definedName name="kiley">#REF!</definedName>
    <definedName name="Menu" localSheetId="2">#REF!</definedName>
    <definedName name="Menu" localSheetId="1">#REF!</definedName>
    <definedName name="Menu">#REF!</definedName>
    <definedName name="Menu_Report_Title" localSheetId="2">#REF!</definedName>
    <definedName name="Menu_Report_Title" localSheetId="1">#REF!</definedName>
    <definedName name="Menu_Report_Title">#REF!</definedName>
    <definedName name="Month_Look_Up" localSheetId="2">#REF!</definedName>
    <definedName name="Month_Look_Up" localSheetId="1">#REF!</definedName>
    <definedName name="Month_Look_Up">#REF!</definedName>
    <definedName name="NAC">[3]NAC!$A$1:$B$65536</definedName>
    <definedName name="newpivot" localSheetId="2">#REF!</definedName>
    <definedName name="newpivot" localSheetId="1">#REF!</definedName>
    <definedName name="newpivot">#REF!</definedName>
    <definedName name="Page_Code" localSheetId="2">#REF!</definedName>
    <definedName name="Page_Code" localSheetId="1">#REF!</definedName>
    <definedName name="Page_Code">#REF!</definedName>
    <definedName name="Page_Desc" localSheetId="2">#REF!</definedName>
    <definedName name="Page_Desc" localSheetId="1">#REF!</definedName>
    <definedName name="Page_Desc">#REF!</definedName>
    <definedName name="Page_Type" localSheetId="2">#REF!</definedName>
    <definedName name="Page_Type" localSheetId="1">#REF!</definedName>
    <definedName name="Page_Type">#REF!</definedName>
    <definedName name="Param1" localSheetId="2">#REF!</definedName>
    <definedName name="Param1" localSheetId="1">#REF!</definedName>
    <definedName name="Param1">#REF!</definedName>
    <definedName name="Param2" localSheetId="2">#REF!</definedName>
    <definedName name="Param2" localSheetId="1">#REF!</definedName>
    <definedName name="Param2">#REF!</definedName>
    <definedName name="Param3" localSheetId="2">#REF!</definedName>
    <definedName name="Param3" localSheetId="1">#REF!</definedName>
    <definedName name="Param3">#REF!</definedName>
    <definedName name="Param4" localSheetId="2">#REF!</definedName>
    <definedName name="Param4" localSheetId="1">#REF!</definedName>
    <definedName name="Param4">#REF!</definedName>
    <definedName name="Param5" localSheetId="2">#REF!</definedName>
    <definedName name="Param5" localSheetId="1">#REF!</definedName>
    <definedName name="Param5">#REF!</definedName>
    <definedName name="Param6" localSheetId="2">#REF!</definedName>
    <definedName name="Param6" localSheetId="1">#REF!</definedName>
    <definedName name="Param6">#REF!</definedName>
    <definedName name="PAYMNTS">[2]CashFlow!#REF!</definedName>
    <definedName name="PERIODS" localSheetId="2">#REF!</definedName>
    <definedName name="PERIODS" localSheetId="1">#REF!</definedName>
    <definedName name="PERIODS">#REF!</definedName>
    <definedName name="PHEADS" localSheetId="2">#REF!</definedName>
    <definedName name="PHEADS" localSheetId="1">#REF!</definedName>
    <definedName name="PHEADS">#REF!</definedName>
    <definedName name="pivotaccrualgen">'[5]Accruals General Pivot'!$A$4:$DA$50</definedName>
    <definedName name="PIvotaccrualotb">'[5]Accruals OTBank Pivot'!$A$4:$DA$50</definedName>
    <definedName name="Pivotaccrualts">'[5]Accruals TS Pivot'!$A$4:$DA$50</definedName>
    <definedName name="pivotarea" localSheetId="2">#REF!</definedName>
    <definedName name="pivotarea" localSheetId="1">#REF!</definedName>
    <definedName name="pivotarea">#REF!</definedName>
    <definedName name="pivotchart" localSheetId="2">#REF!</definedName>
    <definedName name="pivotchart" localSheetId="1">#REF!</definedName>
    <definedName name="pivotchart">#REF!</definedName>
    <definedName name="Pivotdebtors">'[5]Deferred Debtors Pivot'!$A$4:$DA$50</definedName>
    <definedName name="pivotprepay">'[5]Prepay Pivot'!$A$4:$DA$50</definedName>
    <definedName name="PLBORDER" localSheetId="2">#REF!</definedName>
    <definedName name="PLBORDER" localSheetId="1">#REF!</definedName>
    <definedName name="PLBORDER">#REF!</definedName>
    <definedName name="prepayarea" localSheetId="2">#REF!</definedName>
    <definedName name="prepayarea" localSheetId="1">#REF!</definedName>
    <definedName name="prepayarea">#REF!</definedName>
    <definedName name="PRIME" localSheetId="2">#REF!</definedName>
    <definedName name="PRIME" localSheetId="1">#REF!</definedName>
    <definedName name="PRIME">#REF!</definedName>
    <definedName name="_xlnm.Print_Area" localSheetId="2">'Budget Holder Table'!$B$1:$X$93</definedName>
    <definedName name="_xlnm.Print_Area" localSheetId="1">'Table 2'!$A$1:$P$68</definedName>
    <definedName name="_xlnm.Print_Area">#REF!</definedName>
    <definedName name="_xlnm.Print_Titles">#N/A</definedName>
    <definedName name="PROFIT" localSheetId="2">#REF!</definedName>
    <definedName name="PROFIT" localSheetId="1">#REF!</definedName>
    <definedName name="PROFIT">#REF!</definedName>
    <definedName name="PROFIT1" localSheetId="2">#REF!</definedName>
    <definedName name="PROFIT1" localSheetId="1">#REF!</definedName>
    <definedName name="PROFIT1">#REF!</definedName>
    <definedName name="PROFIT2" localSheetId="2">#REF!</definedName>
    <definedName name="PROFIT2" localSheetId="1">#REF!</definedName>
    <definedName name="PROFIT2">#REF!</definedName>
    <definedName name="PROFITSUMMARY" localSheetId="2">#REF!</definedName>
    <definedName name="PROFITSUMMARY" localSheetId="1">#REF!</definedName>
    <definedName name="PROFITSUMMARY">#REF!</definedName>
    <definedName name="RANGE1" localSheetId="1">[6]DATA!$A$3:$M$5005</definedName>
    <definedName name="RANGE1">[7]DATA!$A$3:$M$5005</definedName>
    <definedName name="RATIOS" localSheetId="2">#REF!</definedName>
    <definedName name="RATIOS" localSheetId="1">#REF!</definedName>
    <definedName name="RATIOS">#REF!</definedName>
    <definedName name="RECEIPTS" localSheetId="1">[2]CashFlow!#REF!</definedName>
    <definedName name="RECEIPTS">[2]CashFlow!#REF!</definedName>
    <definedName name="region">'[1]accruals consol'!$A$7:$A$10</definedName>
    <definedName name="Report_Title" localSheetId="2">#REF!</definedName>
    <definedName name="Report_Title" localSheetId="1">#REF!</definedName>
    <definedName name="Report_Title">#REF!</definedName>
    <definedName name="RP_CF2YEARS">[2]CashFlow!#REF!</definedName>
    <definedName name="RP_CFNEXTYEAR">[2]CashFlow!#REF!</definedName>
    <definedName name="RP_CFTHISYEAR">[2]CashFlow!#REF!</definedName>
    <definedName name="RP_COMMENTARY" localSheetId="2">#REF!</definedName>
    <definedName name="RP_COMMENTARY" localSheetId="1">#REF!</definedName>
    <definedName name="RP_COMMENTARY">#REF!</definedName>
    <definedName name="RP_FIXASS" localSheetId="2">#REF!</definedName>
    <definedName name="RP_FIXASS" localSheetId="1">#REF!</definedName>
    <definedName name="RP_FIXASS">#REF!</definedName>
    <definedName name="RP_INDEX" localSheetId="2">#REF!</definedName>
    <definedName name="RP_INDEX" localSheetId="1">#REF!</definedName>
    <definedName name="RP_INDEX">#REF!</definedName>
    <definedName name="RP_LEAD" localSheetId="2">#REF!</definedName>
    <definedName name="RP_LEAD" localSheetId="1">#REF!</definedName>
    <definedName name="RP_LEAD">#REF!</definedName>
    <definedName name="SALES" localSheetId="2">#REF!</definedName>
    <definedName name="SALES" localSheetId="1">#REF!</definedName>
    <definedName name="SALES">#REF!</definedName>
    <definedName name="sasdfafasgasvg"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localSheetId="0"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asdfafasgasvg"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SELLING" localSheetId="2">#REF!</definedName>
    <definedName name="SELLING" localSheetId="1">#REF!</definedName>
    <definedName name="SELLING">#REF!</definedName>
    <definedName name="SOURCE" localSheetId="2">#REF!</definedName>
    <definedName name="SOURCE" localSheetId="1">#REF!</definedName>
    <definedName name="SOURCE">#REF!</definedName>
    <definedName name="STOCKS1" localSheetId="2">#REF!</definedName>
    <definedName name="STOCKS1" localSheetId="1">#REF!</definedName>
    <definedName name="STOCKS1">#REF!</definedName>
    <definedName name="STOCKS2" localSheetId="2">#REF!</definedName>
    <definedName name="STOCKS2" localSheetId="1">#REF!</definedName>
    <definedName name="STOCKS2">#REF!</definedName>
    <definedName name="tada" localSheetId="2">#REF!</definedName>
    <definedName name="tada" localSheetId="1">#REF!</definedName>
    <definedName name="tada">#REF!</definedName>
    <definedName name="testarea" localSheetId="2">#REF!</definedName>
    <definedName name="testarea" localSheetId="1">#REF!</definedName>
    <definedName name="testarea">#REF!</definedName>
    <definedName name="titl_repo" localSheetId="2">#REF!</definedName>
    <definedName name="titl_repo" localSheetId="1">#REF!</definedName>
    <definedName name="titl_repo">#REF!</definedName>
    <definedName name="Title_raport" localSheetId="2">#REF!</definedName>
    <definedName name="Title_raport" localSheetId="1">#REF!</definedName>
    <definedName name="Title_raport">#REF!</definedName>
    <definedName name="typ_pag" localSheetId="2">#REF!</definedName>
    <definedName name="typ_pag" localSheetId="1">#REF!</definedName>
    <definedName name="typ_pag">#REF!</definedName>
    <definedName name="UR_CA" localSheetId="2">#REF!</definedName>
    <definedName name="UR_CA" localSheetId="1">#REF!</definedName>
    <definedName name="UR_CA">#REF!</definedName>
    <definedName name="UR_CL" localSheetId="2">#REF!</definedName>
    <definedName name="UR_CL" localSheetId="1">#REF!</definedName>
    <definedName name="UR_CL">#REF!</definedName>
    <definedName name="UR_FA" localSheetId="2">#REF!</definedName>
    <definedName name="UR_FA" localSheetId="1">#REF!</definedName>
    <definedName name="UR_FA">#REF!</definedName>
    <definedName name="UR_LTL" localSheetId="2">#REF!</definedName>
    <definedName name="UR_LTL" localSheetId="1">#REF!</definedName>
    <definedName name="UR_LTL">#REF!</definedName>
    <definedName name="UR_SF" localSheetId="2">#REF!</definedName>
    <definedName name="UR_SF" localSheetId="1">#REF!</definedName>
    <definedName name="UR_SF">#REF!</definedName>
    <definedName name="VARIABLE" localSheetId="2">#REF!</definedName>
    <definedName name="VARIABLE" localSheetId="1">#REF!</definedName>
    <definedName name="VARIABLE">#REF!</definedName>
    <definedName name="wrn.Case._.Compexity." localSheetId="2"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localSheetId="0"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localSheetId="1"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Case._.Compexity." hidden="1">{#N/A,#N/A,TRUE,"Case Complexity";#N/A,#N/A,TRUE,"A26 Adoption GAL";#N/A,#N/A,TRUE,"A27 Adoption RO";#N/A,#N/A,TRUE,"A28 Freeing GAL";#N/A,#N/A,TRUE,"A29 Freeing RO";#N/A,#N/A,TRUE,"A30 Care";#N/A,#N/A,TRUE,"A31 Supervision";#N/A,#N/A,TRUE,"A32 Discharge";#N/A,#N/A,TRUE,"A33 Residence";#N/A,#N/A,TRUE,"A34 Contact";#N/A,#N/A,TRUE,"A35 Secure";#N/A,#N/A,TRUE,"A36 Parent";#N/A,#N/A,TRUE,"Hourly Ratings"}</definedName>
    <definedName name="wrn.Interim._.Report." localSheetId="2"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localSheetId="0"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localSheetId="1"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Interim._.Report." hidden="1">{#N/A,#N/A,TRUE,"Lead Sheet";#N/A,#N/A,TRUE,"index";#N/A,#N/A,TRUE,"Summary";#N/A,#N/A,TRUE,"Commentary";#N/A,#N/A,TRUE,"Rate Card";#N/A,#N/A,TRUE,"Scenarios";#N/A,#N/A,TRUE,"Sensitivity";#N/A,#N/A,TRUE,"Case Complexity";#N/A,#N/A,TRUE,"Hourly Ratings";#N/A,#N/A,TRUE,"A1 Computations (1)";#N/A,#N/A,TRUE,"A2 Computations (2)";#N/A,#N/A,TRUE,"A3 Computations (3)";#N/A,#N/A,TRUE,"A4 Computations (4)";#N/A,#N/A,TRUE,"A5 Computations (5)";#N/A,#N/A,TRUE,"A6 Computations (6)";#N/A,#N/A,TRUE,"A7 Computations (7)";#N/A,#N/A,TRUE,"A8 Computations (8)";#N/A,#N/A,TRUE,"A9 Computations (9)";#N/A,#N/A,TRUE,"A10 Computations (10)";#N/A,#N/A,TRUE,"A11 Computations (11)";#N/A,#N/A,TRUE,"A12 Computations (12)";#N/A,#N/A,TRUE,"A13 Computations (13)";#N/A,#N/A,TRUE,"A14 Computations (14)";#N/A,#N/A,TRUE,"A15 Computations (15)";#N/A,#N/A,TRUE,"A16 Computations (16)";#N/A,#N/A,TRUE,"A17 Computations (17)";#N/A,#N/A,TRUE,"A18 Computations (18)";#N/A,#N/A,TRUE,"A19 Computations (19)";#N/A,#N/A,TRUE,"A20 Computations (20)";#N/A,#N/A,TRUE,"A23 Computations (23)";#N/A,#N/A,TRUE,"A24 Panels included Sample Data";#N/A,#N/A,TRUE,"A25 DETR DO3";#N/A,#N/A,TRUE,"A26 Adoption GAL";#N/A,#N/A,TRUE,"A27 Adoption RO";#N/A,#N/A,TRUE,"A28 Freeing GAL";#N/A,#N/A,TRUE,"A29 Freeing RO";#N/A,#N/A,TRUE,"A30 Care";#N/A,#N/A,TRUE,"A31 Supervision";#N/A,#N/A,TRUE,"A32 Discharge";#N/A,#N/A,TRUE,"A33 Residence";#N/A,#N/A,TRUE,"A34 Contact";#N/A,#N/A,TRUE,"A35 Secure";#N/A,#N/A,TRUE,"A36 Parent";#N/A,#N/A,TRUE,"A37 Hourly Ratings"}</definedName>
    <definedName name="wrn.Rate._.Card._.Data." localSheetId="2"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localSheetId="0"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localSheetId="1"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Rate._.Card._.Data." hidden="1">{#N/A,#N/A,TRUE,"Rate Card";#N/A,#N/A,TRUE,"A1 Computations (1)";#N/A,#N/A,TRUE,"A2 Computations (2)";#N/A,#N/A,TRUE,"A3 Computations (3)";#N/A,#N/A,TRUE,"A4 Computations (4)";#N/A,#N/A,TRUE,"A5 Computations (5)";#N/A,#N/A,TRUE,"A6 Computations (6)";#N/A,#N/A,TRUE,"A8 Computations (8)";#N/A,#N/A,TRUE,"A11 Computations (11)";#N/A,#N/A,TRUE,"A12 Computations (12)";#N/A,#N/A,TRUE,"A16 Computations (16)";#N/A,#N/A,TRUE,"A19 Computations (19)"}</definedName>
    <definedName name="wrn.Summary._.Report." localSheetId="2" hidden="1">{#N/A,#N/A,TRUE,"Lead Sheet";#N/A,#N/A,TRUE,"Summary";#N/A,#N/A,TRUE,"Commentary";#N/A,#N/A,TRUE,"Rate Card";#N/A,#N/A,TRUE,"Scenarios";#N/A,#N/A,TRUE,"Sensitivity";#N/A,#N/A,TRUE,"A26 Adoption GAL";#N/A,#N/A,TRUE,"A28 Freeing GAL";#N/A,#N/A,TRUE,"A30 Care";#N/A,#N/A,TRUE,"A32 Discharge";#N/A,#N/A,TRUE,"A34 Contact"}</definedName>
    <definedName name="wrn.Summary._.Report." localSheetId="0" hidden="1">{#N/A,#N/A,TRUE,"Lead Sheet";#N/A,#N/A,TRUE,"Summary";#N/A,#N/A,TRUE,"Commentary";#N/A,#N/A,TRUE,"Rate Card";#N/A,#N/A,TRUE,"Scenarios";#N/A,#N/A,TRUE,"Sensitivity";#N/A,#N/A,TRUE,"A26 Adoption GAL";#N/A,#N/A,TRUE,"A28 Freeing GAL";#N/A,#N/A,TRUE,"A30 Care";#N/A,#N/A,TRUE,"A32 Discharge";#N/A,#N/A,TRUE,"A34 Contact"}</definedName>
    <definedName name="wrn.Summary._.Report." localSheetId="1" hidden="1">{#N/A,#N/A,TRUE,"Lead Sheet";#N/A,#N/A,TRUE,"Summary";#N/A,#N/A,TRUE,"Commentary";#N/A,#N/A,TRUE,"Rate Card";#N/A,#N/A,TRUE,"Scenarios";#N/A,#N/A,TRUE,"Sensitivity";#N/A,#N/A,TRUE,"A26 Adoption GAL";#N/A,#N/A,TRUE,"A28 Freeing GAL";#N/A,#N/A,TRUE,"A30 Care";#N/A,#N/A,TRUE,"A32 Discharge";#N/A,#N/A,TRUE,"A34 Contact"}</definedName>
    <definedName name="wrn.Summary._.Report." hidden="1">{#N/A,#N/A,TRUE,"Lead Sheet";#N/A,#N/A,TRUE,"Summary";#N/A,#N/A,TRUE,"Commentary";#N/A,#N/A,TRUE,"Rate Card";#N/A,#N/A,TRUE,"Scenarios";#N/A,#N/A,TRUE,"Sensitivity";#N/A,#N/A,TRUE,"A26 Adoption GAL";#N/A,#N/A,TRUE,"A28 Freeing GAL";#N/A,#N/A,TRUE,"A30 Care";#N/A,#N/A,TRUE,"A32 Discharge";#N/A,#N/A,TRUE,"A34 Contact"}</definedName>
    <definedName name="wrn.Yr._.1._.Report." localSheetId="2" hidden="1">{#N/A,#N/A,FALSE,"Assumptions"}</definedName>
    <definedName name="wrn.Yr._.1._.Report." localSheetId="0" hidden="1">{#N/A,#N/A,FALSE,"Assumptions"}</definedName>
    <definedName name="wrn.Yr._.1._.Report." localSheetId="1" hidden="1">{#N/A,#N/A,FALSE,"Assumptions"}</definedName>
    <definedName name="wrn.Yr._.1._.Report." hidden="1">{#N/A,#N/A,FALSE,"Assumptions"}</definedName>
    <definedName name="Yaercurr" localSheetId="2">#REF!</definedName>
    <definedName name="Yaercurr" localSheetId="1">#REF!</definedName>
    <definedName name="Yaercurr">#REF!</definedName>
    <definedName name="yr1_assum" localSheetId="2">#REF!</definedName>
    <definedName name="yr1_assum" localSheetId="1">#REF!</definedName>
    <definedName name="yr1_assum">#REF!</definedName>
    <definedName name="YRENDBAL" localSheetId="2">#REF!</definedName>
    <definedName name="YRENDBAL" localSheetId="1">#REF!</definedName>
    <definedName name="YRENDB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3" i="4" l="1"/>
  <c r="Q93" i="4"/>
  <c r="P93" i="4"/>
  <c r="R78" i="4"/>
  <c r="Q78" i="4"/>
  <c r="P78" i="4"/>
  <c r="M65" i="2"/>
  <c r="M48" i="2"/>
  <c r="K52" i="5"/>
  <c r="J52" i="5"/>
  <c r="I52" i="5"/>
  <c r="C6" i="7"/>
  <c r="C10" i="7"/>
  <c r="C5" i="7" s="1"/>
  <c r="D7" i="7" s="1"/>
  <c r="C12" i="7"/>
  <c r="C16" i="7"/>
  <c r="C22" i="7"/>
  <c r="D25" i="7" s="1"/>
  <c r="C30" i="7"/>
  <c r="D34" i="7" s="1"/>
  <c r="C31" i="7"/>
  <c r="D39" i="7"/>
  <c r="D41" i="7" s="1"/>
  <c r="D40" i="7"/>
  <c r="G40" i="7" s="1"/>
  <c r="D51" i="7"/>
  <c r="D53" i="7" s="1"/>
  <c r="D60" i="7" s="1"/>
  <c r="L41" i="7"/>
  <c r="J41" i="7"/>
  <c r="L34" i="7"/>
  <c r="J34" i="7"/>
  <c r="F33" i="7"/>
  <c r="F32" i="7"/>
  <c r="F31" i="7"/>
  <c r="L25" i="7"/>
  <c r="J25" i="7"/>
  <c r="F24" i="7"/>
  <c r="F23" i="7"/>
  <c r="L17" i="7"/>
  <c r="J17" i="7"/>
  <c r="F16" i="7"/>
  <c r="F15" i="7"/>
  <c r="F12" i="7"/>
  <c r="F11" i="7"/>
  <c r="L7" i="7"/>
  <c r="J7" i="7"/>
  <c r="J19" i="7" s="1"/>
  <c r="J27" i="7" s="1"/>
  <c r="F6" i="7"/>
  <c r="A1" i="7"/>
  <c r="D61" i="7" l="1"/>
  <c r="J36" i="7"/>
  <c r="D17" i="7"/>
  <c r="D19" i="7" s="1"/>
  <c r="D27" i="7" s="1"/>
  <c r="D36" i="7" s="1"/>
  <c r="D42" i="7" s="1"/>
  <c r="L19" i="7"/>
  <c r="L27" i="7" s="1"/>
  <c r="L36" i="7" s="1"/>
  <c r="F30" i="7"/>
  <c r="F10" i="7"/>
  <c r="G17" i="7" s="1"/>
  <c r="F22" i="7"/>
  <c r="G39" i="7"/>
  <c r="G41" i="7" l="1"/>
  <c r="G34" i="7"/>
  <c r="G25" i="7"/>
  <c r="F5" i="7"/>
  <c r="G7" i="7" l="1"/>
  <c r="G19" i="7" s="1"/>
  <c r="G27" i="7" s="1"/>
  <c r="G36" i="7" s="1"/>
</calcChain>
</file>

<file path=xl/sharedStrings.xml><?xml version="1.0" encoding="utf-8"?>
<sst xmlns="http://schemas.openxmlformats.org/spreadsheetml/2006/main" count="661" uniqueCount="366">
  <si>
    <t>Cafcass Admin and Programme Spend by Budget Category</t>
  </si>
  <si>
    <t>Latest month figures Dec 20 unless stated otherwise</t>
  </si>
  <si>
    <t>Figures in 000's</t>
  </si>
  <si>
    <t>Admin Expenditure Table</t>
  </si>
  <si>
    <t>Admin Forecast Table</t>
  </si>
  <si>
    <t>2020-21 Year to Date Expenditure</t>
  </si>
  <si>
    <t>Q3 2020-21 Full Year Forecast</t>
  </si>
  <si>
    <t>2019-20</t>
  </si>
  <si>
    <t xml:space="preserve"> 2020-21 vs 2019-20</t>
  </si>
  <si>
    <t>Budget Category</t>
  </si>
  <si>
    <t xml:space="preserve">Cumulative Expenditure </t>
  </si>
  <si>
    <t xml:space="preserve">Cumulative Budget </t>
  </si>
  <si>
    <t>Variance to date</t>
  </si>
  <si>
    <t>% Variance</t>
  </si>
  <si>
    <t xml:space="preserve">Forecast Expenditure </t>
  </si>
  <si>
    <t xml:space="preserve">Annual Budget </t>
  </si>
  <si>
    <t>Dec 19 YTD expenditure</t>
  </si>
  <si>
    <t>Full year outturn</t>
  </si>
  <si>
    <r>
      <t>Increase/</t>
    </r>
    <r>
      <rPr>
        <b/>
        <sz val="10"/>
        <color rgb="FFFF0000"/>
        <rFont val="Arial"/>
        <family val="2"/>
      </rPr>
      <t xml:space="preserve">Decrease </t>
    </r>
    <r>
      <rPr>
        <b/>
        <sz val="10"/>
        <color theme="1"/>
        <rFont val="Arial"/>
        <family val="2"/>
      </rPr>
      <t>compared to</t>
    </r>
    <r>
      <rPr>
        <b/>
        <sz val="10"/>
        <rFont val="Arial"/>
        <family val="2"/>
      </rPr>
      <t xml:space="preserve"> same period last year</t>
    </r>
  </si>
  <si>
    <r>
      <t>Increase/</t>
    </r>
    <r>
      <rPr>
        <b/>
        <sz val="10"/>
        <color rgb="FFFF0000"/>
        <rFont val="Arial"/>
        <family val="2"/>
      </rPr>
      <t xml:space="preserve">Decrease </t>
    </r>
    <r>
      <rPr>
        <b/>
        <sz val="10"/>
        <rFont val="Arial"/>
        <family val="2"/>
      </rPr>
      <t xml:space="preserve">compared to previous year's outturn </t>
    </r>
  </si>
  <si>
    <t>Pay Costs</t>
  </si>
  <si>
    <t>Agency Practice Staff</t>
  </si>
  <si>
    <t>Agency Practice Staf</t>
  </si>
  <si>
    <t>Cafcass Associates</t>
  </si>
  <si>
    <t>SEC</t>
  </si>
  <si>
    <t>Temporary Staff</t>
  </si>
  <si>
    <t>Temporary BS Staff</t>
  </si>
  <si>
    <t>Total Workforce</t>
  </si>
  <si>
    <t>Running Costs</t>
  </si>
  <si>
    <t>Accommodation</t>
  </si>
  <si>
    <t>Accomodation</t>
  </si>
  <si>
    <t>Contracted Out Services</t>
  </si>
  <si>
    <t>Contracted Out Servs</t>
  </si>
  <si>
    <t>Travel and Subsistence</t>
  </si>
  <si>
    <t>Travel &amp; Subs</t>
  </si>
  <si>
    <t>Partnerships/LSCB</t>
  </si>
  <si>
    <t>Partnerships/ACPC</t>
  </si>
  <si>
    <t>Capital Costs</t>
  </si>
  <si>
    <t>Income</t>
  </si>
  <si>
    <t>Total Non Staff Costs</t>
  </si>
  <si>
    <t>Total Admin Costs</t>
  </si>
  <si>
    <t>Programme Expenditure Table</t>
  </si>
  <si>
    <t>Programme Forecast Table</t>
  </si>
  <si>
    <t>Pay Costs (front-line services)</t>
  </si>
  <si>
    <t>Provision utilised</t>
  </si>
  <si>
    <t>Total Programme Costs</t>
  </si>
  <si>
    <t>Depreciation</t>
  </si>
  <si>
    <t>Total Programme including Depreciation</t>
  </si>
  <si>
    <t>Total Resource DEL (admin and programme)</t>
  </si>
  <si>
    <t>Annually Managed Expenditure (AME)</t>
  </si>
  <si>
    <t>CCI</t>
  </si>
  <si>
    <t>Capital spend (CDEL)</t>
  </si>
  <si>
    <t>Cafcass Total</t>
  </si>
  <si>
    <t>Purchase Order before Invoice Stats</t>
  </si>
  <si>
    <t>Current Month August 2015</t>
  </si>
  <si>
    <t>Year to Date August 2015</t>
  </si>
  <si>
    <t>Service Areas</t>
  </si>
  <si>
    <t>PO's before invoices</t>
  </si>
  <si>
    <t>Total Invoices</t>
  </si>
  <si>
    <t>% of total Invoices before PO's</t>
  </si>
  <si>
    <t>% by Value raised before invoice</t>
  </si>
  <si>
    <t>Service Area A1</t>
  </si>
  <si>
    <t>Service Area A2</t>
  </si>
  <si>
    <t>Service Area A3</t>
  </si>
  <si>
    <t>Service Area A4</t>
  </si>
  <si>
    <t>Service Area A5</t>
  </si>
  <si>
    <t>Service Area A6</t>
  </si>
  <si>
    <t>Service Area A7</t>
  </si>
  <si>
    <t>Service Area A8</t>
  </si>
  <si>
    <t>Service Area A9</t>
  </si>
  <si>
    <t>Service Area A10</t>
  </si>
  <si>
    <t>Service Area A11</t>
  </si>
  <si>
    <t>Service Area A12</t>
  </si>
  <si>
    <t>Service Area A13</t>
  </si>
  <si>
    <t>Service Area A14</t>
  </si>
  <si>
    <t>Service Area A15</t>
  </si>
  <si>
    <t>Service Area A16</t>
  </si>
  <si>
    <t>Service Area A17</t>
  </si>
  <si>
    <t>Operational Area Team</t>
  </si>
  <si>
    <t>Operational Service Area</t>
  </si>
  <si>
    <t>NBC</t>
  </si>
  <si>
    <t>National Business Centre</t>
  </si>
  <si>
    <t>NIS</t>
  </si>
  <si>
    <t>National Improvement Service</t>
  </si>
  <si>
    <t>NCT</t>
  </si>
  <si>
    <t>National Commisioning Team</t>
  </si>
  <si>
    <t>EST</t>
  </si>
  <si>
    <t xml:space="preserve">Estates </t>
  </si>
  <si>
    <t>HQ Teams</t>
  </si>
  <si>
    <t>001</t>
  </si>
  <si>
    <t>Balance Sheet</t>
  </si>
  <si>
    <t>003</t>
  </si>
  <si>
    <t>Board (CC003)</t>
  </si>
  <si>
    <t>004</t>
  </si>
  <si>
    <t>Governance (CC004)</t>
  </si>
  <si>
    <t>006</t>
  </si>
  <si>
    <t>Finance (CC006)</t>
  </si>
  <si>
    <t>007</t>
  </si>
  <si>
    <t>IT (CC007)</t>
  </si>
  <si>
    <t>008</t>
  </si>
  <si>
    <t>Customer Services (CC008)</t>
  </si>
  <si>
    <t>010</t>
  </si>
  <si>
    <t>Corporate Services (CC010)</t>
  </si>
  <si>
    <t>012</t>
  </si>
  <si>
    <t>Young People's Board (CC012)</t>
  </si>
  <si>
    <t>013</t>
  </si>
  <si>
    <t>Trade Unions (CC013)</t>
  </si>
  <si>
    <t>014</t>
  </si>
  <si>
    <t>HR (CC014)</t>
  </si>
  <si>
    <t>015</t>
  </si>
  <si>
    <t>Learning Resources (CC015)</t>
  </si>
  <si>
    <t>016</t>
  </si>
  <si>
    <t>Finance Bureau (CC016)</t>
  </si>
  <si>
    <t>017</t>
  </si>
  <si>
    <t>Communications (CC017)</t>
  </si>
  <si>
    <t>021</t>
  </si>
  <si>
    <t>Depreciation and Provisions (CC021)</t>
  </si>
  <si>
    <t>025</t>
  </si>
  <si>
    <t>Legal (CC025)</t>
  </si>
  <si>
    <t>026</t>
  </si>
  <si>
    <t>Business Assurance (026-)</t>
  </si>
  <si>
    <t>027</t>
  </si>
  <si>
    <t>Procurement (CC027)</t>
  </si>
  <si>
    <t>029</t>
  </si>
  <si>
    <t>MIS (CC029)</t>
  </si>
  <si>
    <t>030</t>
  </si>
  <si>
    <t>Commissioning &amp; Partnerships (CC030)</t>
  </si>
  <si>
    <t>037</t>
  </si>
  <si>
    <t>KLPD HR (CC037)</t>
  </si>
  <si>
    <t>042</t>
  </si>
  <si>
    <t>Future Working Programme (042)</t>
  </si>
  <si>
    <t>Service Area HQ Total</t>
  </si>
  <si>
    <t>Forecast</t>
  </si>
  <si>
    <t>Remit</t>
  </si>
  <si>
    <t>Variance</t>
  </si>
  <si>
    <t>Admin</t>
  </si>
  <si>
    <t>Programme</t>
  </si>
  <si>
    <t>AME</t>
  </si>
  <si>
    <t xml:space="preserve">AME will include </t>
  </si>
  <si>
    <t>Contact activities</t>
  </si>
  <si>
    <t>Total in MA</t>
  </si>
  <si>
    <t>Cafcass Admin and Programme Spend</t>
  </si>
  <si>
    <t>HQ Admin Table</t>
  </si>
  <si>
    <t>HQ Forecast Table</t>
  </si>
  <si>
    <t>Year to Date Expenditure</t>
  </si>
  <si>
    <t>Full Year Forecast</t>
  </si>
  <si>
    <t>HQ Team</t>
  </si>
  <si>
    <t xml:space="preserve">Admin </t>
  </si>
  <si>
    <t>Programme (including Depreciation and Contact Services)</t>
  </si>
  <si>
    <t>Capital spend</t>
  </si>
  <si>
    <t>Total Expenditure</t>
  </si>
  <si>
    <t>Total Forecasted expenditure</t>
  </si>
  <si>
    <t>003-</t>
  </si>
  <si>
    <t>004-</t>
  </si>
  <si>
    <t>006-</t>
  </si>
  <si>
    <t>007-</t>
  </si>
  <si>
    <t>007-001</t>
  </si>
  <si>
    <t>IT18 (CC007-001)</t>
  </si>
  <si>
    <t>007-003</t>
  </si>
  <si>
    <t>IT-ECMS project (CC007-003)</t>
  </si>
  <si>
    <t>007-004</t>
  </si>
  <si>
    <t>IT- C100 Digitisation (CC 007-004)</t>
  </si>
  <si>
    <t>007-005</t>
  </si>
  <si>
    <t>IT-Mobile 2018 (CC007-005)</t>
  </si>
  <si>
    <t>007-006</t>
  </si>
  <si>
    <t>IT- EMS2.0 (CC 007-006)</t>
  </si>
  <si>
    <t>007-007</t>
  </si>
  <si>
    <t>IT- Email signatures (CC007-007)</t>
  </si>
  <si>
    <t>007-008</t>
  </si>
  <si>
    <t>IT-Routers (CC007-008)</t>
  </si>
  <si>
    <t>007-009</t>
  </si>
  <si>
    <t>IT- Laptops (CC 007-009)</t>
  </si>
  <si>
    <t>007-010</t>
  </si>
  <si>
    <t>IT- Monitors  (CC007-010)</t>
  </si>
  <si>
    <t>007-011</t>
  </si>
  <si>
    <t>IT- H&amp;S  (CC007-011)</t>
  </si>
  <si>
    <t>007-012</t>
  </si>
  <si>
    <t>IT- G drive SP  (CC007-012)</t>
  </si>
  <si>
    <t>007-013</t>
  </si>
  <si>
    <t>IT- Project Connect  (CC007-013)</t>
  </si>
  <si>
    <t>007-014</t>
  </si>
  <si>
    <t>IT- Project Intranet  (CC007-014)</t>
  </si>
  <si>
    <t>007-015</t>
  </si>
  <si>
    <t>IT-Intunes for Iphones(CC 007-015)</t>
  </si>
  <si>
    <t>007-016</t>
  </si>
  <si>
    <t>IT- Teamsites(CC- 007-016)</t>
  </si>
  <si>
    <t>007-017</t>
  </si>
  <si>
    <t>IT- Intunes for laptops(CC- 007-017)</t>
  </si>
  <si>
    <t>007-018</t>
  </si>
  <si>
    <t>IT- Laptop programme (CC- 007-018)</t>
  </si>
  <si>
    <t>007-019</t>
  </si>
  <si>
    <t>IT- Procurement (CC- 007-019)</t>
  </si>
  <si>
    <t>007-020</t>
  </si>
  <si>
    <t>IT- SCP (CC- 007-020)</t>
  </si>
  <si>
    <t>008-</t>
  </si>
  <si>
    <t>HQ Admin (CC008)</t>
  </si>
  <si>
    <t>010-</t>
  </si>
  <si>
    <t>012-</t>
  </si>
  <si>
    <t>013-</t>
  </si>
  <si>
    <t>014-</t>
  </si>
  <si>
    <t>014-001</t>
  </si>
  <si>
    <t>Health and Wellbeing (CC014-001)</t>
  </si>
  <si>
    <t>015-</t>
  </si>
  <si>
    <t>016-</t>
  </si>
  <si>
    <t>017-</t>
  </si>
  <si>
    <t>021-</t>
  </si>
  <si>
    <t>Provisions and Pension (CC021)</t>
  </si>
  <si>
    <t>025-</t>
  </si>
  <si>
    <t>026-</t>
  </si>
  <si>
    <t>027-</t>
  </si>
  <si>
    <t>029-</t>
  </si>
  <si>
    <t>037-</t>
  </si>
  <si>
    <t>Learning and Development (CC037)</t>
  </si>
  <si>
    <t>042-</t>
  </si>
  <si>
    <t>Total Service Area HQ</t>
  </si>
  <si>
    <t>Service Area Admin Table</t>
  </si>
  <si>
    <t>Service Area Forecast Table</t>
  </si>
  <si>
    <t>OSA Total</t>
  </si>
  <si>
    <t>ACC</t>
  </si>
  <si>
    <t>National Commisioning Service</t>
  </si>
  <si>
    <t>Total Operational Area HQ</t>
  </si>
  <si>
    <t>CON Contingency</t>
  </si>
  <si>
    <t>Corporate Contingency</t>
  </si>
  <si>
    <t>021-001</t>
  </si>
  <si>
    <t>Percentage Split</t>
  </si>
  <si>
    <t xml:space="preserve">Cafcass Budget Holders Year to Date Expenditure and Full Year Forecast </t>
  </si>
  <si>
    <t>Latest month figures: December 2020 unless stated otherwise</t>
  </si>
  <si>
    <t>Table 1</t>
  </si>
  <si>
    <t>Expenditure</t>
  </si>
  <si>
    <t>Forecast Table</t>
  </si>
  <si>
    <t>Comparative data</t>
  </si>
  <si>
    <t>Monthly Expenditure</t>
  </si>
  <si>
    <t>2020-21 vs 2019-20</t>
  </si>
  <si>
    <t>Current month expenditure</t>
  </si>
  <si>
    <t>Current month budget</t>
  </si>
  <si>
    <t>Current month forecast</t>
  </si>
  <si>
    <t>Variance against budget</t>
  </si>
  <si>
    <t>Variance against Forecast</t>
  </si>
  <si>
    <t>% Variance against budget</t>
  </si>
  <si>
    <t>Total expenditure</t>
  </si>
  <si>
    <t>Total budget</t>
  </si>
  <si>
    <t xml:space="preserve">Q3 Forecast Expenditure </t>
  </si>
  <si>
    <t xml:space="preserve">Q3 Forecast Variance </t>
  </si>
  <si>
    <t>Run-rate based forecast</t>
  </si>
  <si>
    <r>
      <t>Q2 forecast vs Run-rate forecast higher</t>
    </r>
    <r>
      <rPr>
        <b/>
        <sz val="10"/>
        <color rgb="FFFF0000"/>
        <rFont val="Arial"/>
        <family val="2"/>
      </rPr>
      <t>/lower</t>
    </r>
    <r>
      <rPr>
        <b/>
        <sz val="10"/>
        <rFont val="Arial"/>
        <family val="2"/>
      </rPr>
      <t>)</t>
    </r>
  </si>
  <si>
    <r>
      <t>Changes compared to last forecast (higher variance/</t>
    </r>
    <r>
      <rPr>
        <b/>
        <sz val="10"/>
        <color rgb="FFFF0000"/>
        <rFont val="Arial"/>
        <family val="2"/>
      </rPr>
      <t>lower variance</t>
    </r>
    <r>
      <rPr>
        <b/>
        <sz val="10"/>
        <rFont val="Arial"/>
        <family val="2"/>
      </rPr>
      <t>)</t>
    </r>
  </si>
  <si>
    <r>
      <t>Changes in forecast  variance (increase/</t>
    </r>
    <r>
      <rPr>
        <b/>
        <sz val="10"/>
        <color rgb="FFFF0000"/>
        <rFont val="Arial"/>
        <family val="2"/>
      </rPr>
      <t>decrease</t>
    </r>
    <r>
      <rPr>
        <b/>
        <sz val="10"/>
        <rFont val="Arial"/>
        <family val="2"/>
      </rPr>
      <t>)</t>
    </r>
  </si>
  <si>
    <t xml:space="preserve">Q1 Forecast Expenditure </t>
  </si>
  <si>
    <t>December 2019 YTD expenditure</t>
  </si>
  <si>
    <t>A1</t>
  </si>
  <si>
    <t>A2</t>
  </si>
  <si>
    <t>A3</t>
  </si>
  <si>
    <t>A4</t>
  </si>
  <si>
    <t>A5</t>
  </si>
  <si>
    <t>A6</t>
  </si>
  <si>
    <t>A7</t>
  </si>
  <si>
    <t>A8</t>
  </si>
  <si>
    <t>A9</t>
  </si>
  <si>
    <t>A10</t>
  </si>
  <si>
    <t>A11</t>
  </si>
  <si>
    <t>A12</t>
  </si>
  <si>
    <t>A13</t>
  </si>
  <si>
    <t>A14</t>
  </si>
  <si>
    <t>A15A</t>
  </si>
  <si>
    <t>A15a</t>
  </si>
  <si>
    <t>A15B</t>
  </si>
  <si>
    <t>A15b</t>
  </si>
  <si>
    <t>A16</t>
  </si>
  <si>
    <t>A17</t>
  </si>
  <si>
    <t>A18</t>
  </si>
  <si>
    <t>Ops Area Team</t>
  </si>
  <si>
    <t>OAT</t>
  </si>
  <si>
    <t>Operational Area Total</t>
  </si>
  <si>
    <t>Expenditure Table</t>
  </si>
  <si>
    <t>Operational Area HQ</t>
  </si>
  <si>
    <t>National Commisionning Team</t>
  </si>
  <si>
    <t>007-002</t>
  </si>
  <si>
    <t>IT- Sapphire (CC 007-006)</t>
  </si>
  <si>
    <t>IT-  G drive to SP (CC007-012)</t>
  </si>
  <si>
    <t>IT- Connect  (CC007-013)</t>
  </si>
  <si>
    <t>IT- Intranet  (CC007-014)</t>
  </si>
  <si>
    <t>IT- Procurement(CC- 007-019)</t>
  </si>
  <si>
    <t>IT- SCP(CC- 007-020)</t>
  </si>
  <si>
    <t>PMO (CC016)</t>
  </si>
  <si>
    <t>Provisions and Pensions (CC021)</t>
  </si>
  <si>
    <t>Operational Area HQ Total</t>
  </si>
  <si>
    <t>002- Corporate Conti</t>
  </si>
  <si>
    <t>Capital</t>
  </si>
  <si>
    <r>
      <t>NOTES:</t>
    </r>
    <r>
      <rPr>
        <sz val="11"/>
        <color indexed="8"/>
        <rFont val="Arial"/>
        <family val="2"/>
      </rPr>
      <t xml:space="preserve"> </t>
    </r>
  </si>
  <si>
    <t xml:space="preserve">Table 1 shows the expenditure in the month against the budget and forecast in the month. </t>
  </si>
  <si>
    <t>Table 2 shows the expenditure to date against the budget to date.</t>
  </si>
  <si>
    <t>Table 3 shows the forecasted expenditure against the annual budget</t>
  </si>
  <si>
    <t xml:space="preserve">A figure in brackets indicates an overspend </t>
  </si>
  <si>
    <t xml:space="preserve">All figures shown in £000's </t>
  </si>
  <si>
    <r>
      <t>Year to date analysis</t>
    </r>
    <r>
      <rPr>
        <sz val="11"/>
        <color indexed="8"/>
        <rFont val="Arial"/>
        <family val="2"/>
      </rPr>
      <t xml:space="preserve"> </t>
    </r>
  </si>
  <si>
    <t>The Cafcass position to date is showing an underspend of £905k against the budget.</t>
  </si>
  <si>
    <t>The areas that are contributing to this underspend are:</t>
  </si>
  <si>
    <t>Operational areas – £812k underspend which is caused by Staffing (£775k) because there are a number of vacancies some of which will be filled later in the year. The areas with the highest staffing underspend this month YTD are A8, A10 and A13</t>
  </si>
  <si>
    <t>Accommodation – £20k underspend relating to utility and rates</t>
  </si>
  <si>
    <t>Estates – £110k underspend in ISS and maintenance due to profiling because spend tends to be lower in the summer time. Also there continued a delay in a few estates projects such as the London office, Bodmin, Bournemouth etc.</t>
  </si>
  <si>
    <t>NBC - £94k underspend mainly in staffing in the NBC team and the Customer service team</t>
  </si>
  <si>
    <t>NIS - £1k underspend</t>
  </si>
  <si>
    <t>NCT - £88k overspend, of which £96k relating to support grants due to timing difference</t>
  </si>
  <si>
    <t>HQ - £45k overspend, big variances include (1) £218k overspend in IT due to budget profiling (projects) and the BS laptop costs not accrued in 1415; (2) £206k underspend in 021- which £50k is caused by the release of dilaps provision no longer required and £145k is relating to IT as the monthly Flex discount accrual released; (3)£87k over spend in 042- for one-off work relating to the Innovation Board's work; (4) £62k underspend in Legal 025- due to lower cost in demand-led legal activities.</t>
  </si>
  <si>
    <t>August actual vs August forecast analysis</t>
  </si>
  <si>
    <t>Overall, August expenditure  is £31k lower than August forecast</t>
  </si>
  <si>
    <t>OSA spend in August is £15k lower than forecast of which a higher-than-forecasted SEC cost was offset by lower paycost and agency staff costs. More SEC cases were allocated in August than forecasted but this might not affect the total FY SEC forecast. The transition of the SEC unit team from Exeter to NBC might have partly contributed to the over forecast in SEC costs because some SEC case allocations were not communicated to Finance for forecasting purpose but controls are to be put in place to avoid this happening again.   Areas with high overall forecast variances include: A3 and A16</t>
  </si>
  <si>
    <t>Accommodation – £6k under forecast relating to utilities for August being a summer month.</t>
  </si>
  <si>
    <t>Estates – £3k under forecast.</t>
  </si>
  <si>
    <t>NBC - £11k over forecast relating to overtime to cover staff turnover and leave during August, the NBC forecast was not updated in August.</t>
  </si>
  <si>
    <t>NCT- £0</t>
  </si>
  <si>
    <t>HQ are showing an £12k under forecast with small variances in some HQ cost centres</t>
  </si>
  <si>
    <t>August forecast vs Q1 forecast analysis</t>
  </si>
  <si>
    <t>Overall, Cafcass is now forecasting an underspend of £1.683m of which £139k is in the DNA roll out services; £1.339m underspend in OSA and £216k underspend in NBC. Main changes of August forecast compared to the Q1 forecast include:</t>
  </si>
  <si>
    <t xml:space="preserve">1. The over all budget has reduced by £2m because Cafcass has surrendered £2m budget as part of the budget emergency savings for the MoJ. The budget reduction include £1m in 021- relating to the IT transformation; £551k from the £1m DNA testing service; £349k relating to the Flex loss of volume discount and £100k relating to Flex. Therefore the Q1 forecasted budget underspend also has reduced by £2m for this reason.
2. OSA has increased their budget underspend by £280k with the release of £250k OSA contingency funds, leaving it at a £250k level.
3. Estates reduced their budget underspend by £30k with some additional expenditure compared to the last forecast.
4. Reduction in IT forecast of £221k with the decrease of some variable and fixed Flex monthly costs and additional volume discounts to be received, however the IT budget was also cut by £100k as part of the £2m budget reduction mentioned above.
</t>
  </si>
  <si>
    <t>07/08 ACCOUNTS @ 31/03/08:</t>
  </si>
  <si>
    <t>Statement of Financial Position</t>
  </si>
  <si>
    <t>Non-current assets</t>
  </si>
  <si>
    <t>Property, plant and equipment</t>
  </si>
  <si>
    <t>Intangible assets</t>
  </si>
  <si>
    <t>Total non-current assets</t>
  </si>
  <si>
    <t xml:space="preserve">Current assets </t>
  </si>
  <si>
    <t>Assets classified as held for sale</t>
  </si>
  <si>
    <t>7.1</t>
  </si>
  <si>
    <t>Inventories</t>
  </si>
  <si>
    <t>Trade and other receivables</t>
  </si>
  <si>
    <t>Other current assets</t>
  </si>
  <si>
    <t>Financial assets</t>
  </si>
  <si>
    <t>Cash and cash equivalents</t>
  </si>
  <si>
    <t>Total current assets</t>
  </si>
  <si>
    <t>Total assets</t>
  </si>
  <si>
    <t>Current liabilities</t>
  </si>
  <si>
    <t>Trade and other payables</t>
  </si>
  <si>
    <t>Financial labilities</t>
  </si>
  <si>
    <t>Other liabilities</t>
  </si>
  <si>
    <t>Total current liabilities</t>
  </si>
  <si>
    <t>Non-current assets less net current liabilities</t>
  </si>
  <si>
    <t>Non-current liabilities</t>
  </si>
  <si>
    <t>Provisions</t>
  </si>
  <si>
    <t>Pension liabilities</t>
  </si>
  <si>
    <t>Other payables</t>
  </si>
  <si>
    <t>Financial liabilities</t>
  </si>
  <si>
    <t>Total non-current liabilities</t>
  </si>
  <si>
    <t>Assets less liabilities</t>
  </si>
  <si>
    <t>Taxpayers' equity</t>
  </si>
  <si>
    <t>General reserve</t>
  </si>
  <si>
    <t>socte</t>
  </si>
  <si>
    <t>Revaluation reserve</t>
  </si>
  <si>
    <t>Total taxpayer's equity</t>
  </si>
  <si>
    <t>page check</t>
  </si>
  <si>
    <t>The Financial Statements on pages xx to xx were approved by the Board on 1st July 2020 and were signed on its behalf by:</t>
  </si>
  <si>
    <t>Jacky Tiotto signature here</t>
  </si>
  <si>
    <t>Balance Sheet Reserves As At 31/03/07</t>
  </si>
  <si>
    <t>960100 - Pension Liabilities</t>
  </si>
  <si>
    <t>970200 - Retained Earnings</t>
  </si>
  <si>
    <t>970500 - GIA Reserve</t>
  </si>
  <si>
    <t>General Reserves (970300, 970350, 970400)</t>
  </si>
  <si>
    <t>970100 - Revaluation Reserve</t>
  </si>
  <si>
    <t>Movements 07/08</t>
  </si>
  <si>
    <t>970200 - 07/08 I&amp;E</t>
  </si>
  <si>
    <t>970500 - 07/08 Transfer To GIA Reserve</t>
  </si>
  <si>
    <t>Capital &amp; Reserves</t>
  </si>
  <si>
    <t>Jacky Tiotto</t>
  </si>
  <si>
    <t>Chief Executive and Accounting Officer</t>
  </si>
  <si>
    <t>Date: 1st July 2020</t>
  </si>
  <si>
    <t>20/21 submission: Myron MacTavish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</si>
</sst>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Red]\(#,##0\)"/>
    <numFmt numFmtId="166" formatCode="0%;[Red]\-0%"/>
    <numFmt numFmtId="167" formatCode="0%;[Red]\(0\)%"/>
    <numFmt numFmtId="168" formatCode="#,##0_ ;\-#,##0\ "/>
    <numFmt numFmtId="169" formatCode="_-* #,##0.000_-;\-* #,##0.000_-;_-* &quot;-&quot;??_-;_-@_-"/>
    <numFmt numFmtId="170" formatCode="#,##0.00_ ;\-#,##0.00\ "/>
  </numFmts>
  <fonts count="26" x14ac:knownFonts="1">
    <font>
      <sz val="11"/>
      <color theme="1"/>
      <name val="Calibri"/>
      <family val="2"/>
      <scheme val="minor"/>
    </font>
    <font>
      <sz val="11"/>
      <color theme="1"/>
      <name val="Calibri"/>
      <family val="2"/>
      <scheme val="minor"/>
    </font>
    <font>
      <sz val="10"/>
      <name val="Arial"/>
      <family val="2"/>
    </font>
    <font>
      <b/>
      <sz val="12"/>
      <color theme="1"/>
      <name val="Arial"/>
      <family val="2"/>
    </font>
    <font>
      <sz val="10"/>
      <color theme="0"/>
      <name val="Arial"/>
      <family val="2"/>
    </font>
    <font>
      <sz val="10"/>
      <color theme="1"/>
      <name val="Arial"/>
      <family val="2"/>
    </font>
    <font>
      <i/>
      <sz val="10"/>
      <color theme="1"/>
      <name val="Arial"/>
      <family val="2"/>
    </font>
    <font>
      <i/>
      <sz val="10"/>
      <name val="Arial"/>
      <family val="2"/>
    </font>
    <font>
      <b/>
      <sz val="12"/>
      <name val="Arial"/>
      <family val="2"/>
    </font>
    <font>
      <b/>
      <sz val="10"/>
      <name val="Arial"/>
      <family val="2"/>
    </font>
    <font>
      <b/>
      <sz val="10"/>
      <color rgb="FFFF0000"/>
      <name val="Arial"/>
      <family val="2"/>
    </font>
    <font>
      <b/>
      <sz val="10"/>
      <color theme="1"/>
      <name val="Arial"/>
      <family val="2"/>
    </font>
    <font>
      <sz val="12"/>
      <name val="Arial"/>
      <family val="2"/>
    </font>
    <font>
      <sz val="11"/>
      <color theme="1"/>
      <name val="Arial"/>
      <family val="2"/>
    </font>
    <font>
      <b/>
      <sz val="11"/>
      <name val="Arial"/>
      <family val="2"/>
    </font>
    <font>
      <sz val="11"/>
      <name val="Arial"/>
      <family val="2"/>
    </font>
    <font>
      <sz val="9"/>
      <color theme="0"/>
      <name val="Arial"/>
      <family val="2"/>
    </font>
    <font>
      <b/>
      <u/>
      <sz val="10"/>
      <name val="Arial"/>
      <family val="2"/>
    </font>
    <font>
      <b/>
      <u/>
      <sz val="11"/>
      <color rgb="FF000000"/>
      <name val="Arial"/>
      <family val="2"/>
    </font>
    <font>
      <sz val="11"/>
      <color rgb="FF000000"/>
      <name val="Arial"/>
      <family val="2"/>
    </font>
    <font>
      <b/>
      <sz val="12"/>
      <color theme="0"/>
      <name val="Arial"/>
      <family val="2"/>
    </font>
    <font>
      <i/>
      <sz val="10"/>
      <color theme="0"/>
      <name val="Arial"/>
      <family val="2"/>
    </font>
    <font>
      <b/>
      <sz val="10"/>
      <color theme="0"/>
      <name val="Arial"/>
      <family val="2"/>
    </font>
    <font>
      <sz val="11"/>
      <color indexed="8"/>
      <name val="Arial"/>
      <family val="2"/>
    </font>
    <font>
      <b/>
      <i/>
      <sz val="10"/>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medium">
        <color indexed="64"/>
      </left>
      <right/>
      <top/>
      <bottom/>
      <diagonal/>
    </border>
    <border>
      <left/>
      <right/>
      <top style="thin">
        <color indexed="64"/>
      </top>
      <bottom style="double">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rgb="FF999999"/>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cellStyleXfs>
  <cellXfs count="297">
    <xf numFmtId="0" fontId="0" fillId="0" borderId="0" xfId="0"/>
    <xf numFmtId="0" fontId="2" fillId="2" borderId="0" xfId="3" applyFill="1"/>
    <xf numFmtId="0" fontId="3" fillId="2" borderId="0" xfId="3" applyFont="1" applyFill="1"/>
    <xf numFmtId="164" fontId="2" fillId="2" borderId="0" xfId="1" applyNumberFormat="1" applyFill="1"/>
    <xf numFmtId="0" fontId="4" fillId="2" borderId="0" xfId="3" applyFont="1" applyFill="1"/>
    <xf numFmtId="0" fontId="6" fillId="0" borderId="0" xfId="4" applyFont="1"/>
    <xf numFmtId="0" fontId="7" fillId="2" borderId="0" xfId="3" applyFont="1" applyFill="1"/>
    <xf numFmtId="164" fontId="0" fillId="2" borderId="0" xfId="1" applyNumberFormat="1" applyFont="1" applyFill="1"/>
    <xf numFmtId="0" fontId="9" fillId="2" borderId="1" xfId="3" applyFont="1" applyFill="1" applyBorder="1"/>
    <xf numFmtId="0" fontId="9" fillId="2" borderId="1" xfId="3" applyFont="1" applyFill="1" applyBorder="1" applyAlignment="1">
      <alignment vertical="top" wrapText="1"/>
    </xf>
    <xf numFmtId="0" fontId="9" fillId="2" borderId="0" xfId="3" applyFont="1" applyFill="1"/>
    <xf numFmtId="164" fontId="9" fillId="2" borderId="1" xfId="1" applyNumberFormat="1" applyFont="1" applyFill="1" applyBorder="1" applyAlignment="1">
      <alignment vertical="top" wrapText="1"/>
    </xf>
    <xf numFmtId="0" fontId="2" fillId="2" borderId="1" xfId="3" applyFill="1" applyBorder="1"/>
    <xf numFmtId="0" fontId="2" fillId="0" borderId="4" xfId="3" applyBorder="1"/>
    <xf numFmtId="164" fontId="0" fillId="2" borderId="1" xfId="1" applyNumberFormat="1" applyFont="1" applyFill="1" applyBorder="1" applyAlignment="1">
      <alignment wrapText="1"/>
    </xf>
    <xf numFmtId="165" fontId="2" fillId="2" borderId="1" xfId="3" applyNumberFormat="1" applyFill="1" applyBorder="1" applyAlignment="1">
      <alignment wrapText="1"/>
    </xf>
    <xf numFmtId="166" fontId="0" fillId="2" borderId="1" xfId="2" applyNumberFormat="1" applyFont="1" applyFill="1" applyBorder="1" applyAlignment="1">
      <alignment wrapText="1"/>
    </xf>
    <xf numFmtId="164" fontId="0" fillId="2" borderId="1" xfId="1" applyNumberFormat="1" applyFont="1" applyFill="1" applyBorder="1"/>
    <xf numFmtId="165" fontId="2" fillId="2" borderId="1" xfId="3" applyNumberFormat="1" applyFill="1" applyBorder="1"/>
    <xf numFmtId="43" fontId="0" fillId="2" borderId="1" xfId="1" applyFont="1" applyFill="1" applyBorder="1" applyAlignment="1">
      <alignment wrapText="1"/>
    </xf>
    <xf numFmtId="164" fontId="9" fillId="2" borderId="1" xfId="1" applyNumberFormat="1" applyFont="1" applyFill="1" applyBorder="1"/>
    <xf numFmtId="165" fontId="9" fillId="2" borderId="1" xfId="3" applyNumberFormat="1" applyFont="1" applyFill="1" applyBorder="1" applyAlignment="1">
      <alignment wrapText="1"/>
    </xf>
    <xf numFmtId="166" fontId="9" fillId="2" borderId="1" xfId="2" applyNumberFormat="1" applyFont="1" applyFill="1" applyBorder="1" applyAlignment="1">
      <alignment wrapText="1"/>
    </xf>
    <xf numFmtId="43" fontId="9" fillId="2" borderId="1" xfId="1" applyFont="1" applyFill="1" applyBorder="1"/>
    <xf numFmtId="165" fontId="9" fillId="2" borderId="1" xfId="3" applyNumberFormat="1" applyFont="1" applyFill="1" applyBorder="1"/>
    <xf numFmtId="0" fontId="9" fillId="3" borderId="1" xfId="3" applyFont="1" applyFill="1" applyBorder="1"/>
    <xf numFmtId="164" fontId="9" fillId="3" borderId="1" xfId="3" applyNumberFormat="1" applyFont="1" applyFill="1" applyBorder="1"/>
    <xf numFmtId="165" fontId="9" fillId="3" borderId="1" xfId="3" applyNumberFormat="1" applyFont="1" applyFill="1" applyBorder="1"/>
    <xf numFmtId="166" fontId="9" fillId="3" borderId="1" xfId="2" applyNumberFormat="1" applyFont="1" applyFill="1" applyBorder="1" applyAlignment="1">
      <alignment wrapText="1"/>
    </xf>
    <xf numFmtId="164" fontId="9" fillId="3" borderId="1" xfId="1" applyNumberFormat="1" applyFont="1" applyFill="1" applyBorder="1"/>
    <xf numFmtId="164" fontId="2" fillId="2" borderId="0" xfId="3" applyNumberFormat="1" applyFill="1"/>
    <xf numFmtId="0" fontId="2" fillId="0" borderId="1" xfId="3" applyBorder="1"/>
    <xf numFmtId="167" fontId="0" fillId="2" borderId="1" xfId="2" applyNumberFormat="1" applyFont="1" applyFill="1" applyBorder="1" applyAlignment="1">
      <alignment wrapText="1"/>
    </xf>
    <xf numFmtId="165" fontId="0" fillId="2" borderId="1" xfId="1" applyNumberFormat="1" applyFont="1" applyFill="1" applyBorder="1"/>
    <xf numFmtId="165" fontId="9" fillId="3" borderId="1" xfId="3" applyNumberFormat="1" applyFont="1" applyFill="1" applyBorder="1" applyAlignment="1">
      <alignment wrapText="1"/>
    </xf>
    <xf numFmtId="167" fontId="0" fillId="3" borderId="1" xfId="2" applyNumberFormat="1" applyFont="1" applyFill="1" applyBorder="1" applyAlignment="1">
      <alignment wrapText="1"/>
    </xf>
    <xf numFmtId="0" fontId="9" fillId="3" borderId="1" xfId="3" applyFont="1" applyFill="1" applyBorder="1" applyAlignment="1">
      <alignment wrapText="1"/>
    </xf>
    <xf numFmtId="0" fontId="8" fillId="3" borderId="1" xfId="3" applyFont="1" applyFill="1" applyBorder="1"/>
    <xf numFmtId="164" fontId="8" fillId="3" borderId="1" xfId="3" applyNumberFormat="1" applyFont="1" applyFill="1" applyBorder="1"/>
    <xf numFmtId="166" fontId="8" fillId="3" borderId="1" xfId="2" applyNumberFormat="1" applyFont="1" applyFill="1" applyBorder="1" applyAlignment="1">
      <alignment wrapText="1"/>
    </xf>
    <xf numFmtId="0" fontId="12" fillId="2" borderId="0" xfId="3" applyFont="1" applyFill="1"/>
    <xf numFmtId="165" fontId="8" fillId="3" borderId="1" xfId="3" applyNumberFormat="1" applyFont="1" applyFill="1" applyBorder="1" applyAlignment="1">
      <alignment wrapText="1"/>
    </xf>
    <xf numFmtId="164" fontId="8" fillId="3" borderId="1" xfId="1" applyNumberFormat="1" applyFont="1" applyFill="1" applyBorder="1"/>
    <xf numFmtId="43" fontId="2" fillId="2" borderId="0" xfId="3" applyNumberFormat="1" applyFill="1"/>
    <xf numFmtId="0" fontId="13" fillId="2" borderId="0" xfId="3" applyFont="1" applyFill="1"/>
    <xf numFmtId="165" fontId="2" fillId="2" borderId="0" xfId="3" applyNumberFormat="1" applyFill="1"/>
    <xf numFmtId="0" fontId="8" fillId="0" borderId="0" xfId="3" applyFont="1"/>
    <xf numFmtId="0" fontId="14" fillId="4" borderId="1" xfId="5" applyFont="1" applyFill="1" applyBorder="1" applyAlignment="1">
      <alignment vertical="top" wrapText="1"/>
    </xf>
    <xf numFmtId="0" fontId="15" fillId="2" borderId="1" xfId="3" applyFont="1" applyFill="1" applyBorder="1"/>
    <xf numFmtId="0" fontId="15" fillId="2" borderId="1" xfId="5" applyFont="1" applyFill="1" applyBorder="1"/>
    <xf numFmtId="10" fontId="15" fillId="2" borderId="1" xfId="5" applyNumberFormat="1" applyFont="1" applyFill="1" applyBorder="1"/>
    <xf numFmtId="0" fontId="15" fillId="0" borderId="0" xfId="5" applyFont="1"/>
    <xf numFmtId="10" fontId="15" fillId="0" borderId="0" xfId="5" applyNumberFormat="1" applyFont="1"/>
    <xf numFmtId="0" fontId="2" fillId="2" borderId="1" xfId="5" applyFill="1" applyBorder="1"/>
    <xf numFmtId="9" fontId="2" fillId="2" borderId="1" xfId="5" applyNumberFormat="1" applyFill="1" applyBorder="1"/>
    <xf numFmtId="0" fontId="2" fillId="0" borderId="0" xfId="5"/>
    <xf numFmtId="9" fontId="2" fillId="0" borderId="0" xfId="5" applyNumberFormat="1"/>
    <xf numFmtId="9" fontId="2" fillId="2" borderId="1" xfId="2" applyFont="1" applyFill="1" applyBorder="1"/>
    <xf numFmtId="164" fontId="2" fillId="0" borderId="1" xfId="5" applyNumberFormat="1" applyBorder="1"/>
    <xf numFmtId="9" fontId="2" fillId="0" borderId="1" xfId="2" applyFont="1" applyFill="1" applyBorder="1"/>
    <xf numFmtId="0" fontId="16" fillId="0" borderId="5" xfId="3" applyFont="1" applyBorder="1"/>
    <xf numFmtId="0" fontId="5" fillId="2" borderId="1" xfId="3" applyFont="1" applyFill="1" applyBorder="1"/>
    <xf numFmtId="0" fontId="14" fillId="2" borderId="0" xfId="3" applyFont="1" applyFill="1"/>
    <xf numFmtId="0" fontId="15" fillId="2" borderId="0" xfId="5" applyFont="1" applyFill="1"/>
    <xf numFmtId="10" fontId="15" fillId="2" borderId="0" xfId="5" applyNumberFormat="1" applyFont="1" applyFill="1"/>
    <xf numFmtId="0" fontId="14" fillId="4" borderId="1" xfId="3" applyFont="1" applyFill="1" applyBorder="1" applyAlignment="1">
      <alignment vertical="top"/>
    </xf>
    <xf numFmtId="0" fontId="4" fillId="2" borderId="0" xfId="3" quotePrefix="1" applyFont="1" applyFill="1"/>
    <xf numFmtId="0" fontId="0" fillId="2" borderId="1" xfId="3" applyFont="1" applyFill="1" applyBorder="1"/>
    <xf numFmtId="0" fontId="4" fillId="0" borderId="0" xfId="3" quotePrefix="1" applyFont="1"/>
    <xf numFmtId="0" fontId="9" fillId="4" borderId="1" xfId="3" applyFont="1" applyFill="1" applyBorder="1"/>
    <xf numFmtId="0" fontId="9" fillId="4" borderId="1" xfId="5" applyFont="1" applyFill="1" applyBorder="1"/>
    <xf numFmtId="9" fontId="2" fillId="4" borderId="1" xfId="5" applyNumberFormat="1" applyFill="1" applyBorder="1"/>
    <xf numFmtId="9" fontId="9" fillId="4" borderId="1" xfId="2" applyFont="1" applyFill="1" applyBorder="1"/>
    <xf numFmtId="164" fontId="9" fillId="2" borderId="6" xfId="3" applyNumberFormat="1" applyFont="1" applyFill="1" applyBorder="1"/>
    <xf numFmtId="0" fontId="9" fillId="2" borderId="6" xfId="3" applyFont="1" applyFill="1" applyBorder="1"/>
    <xf numFmtId="0" fontId="17" fillId="2" borderId="0" xfId="3" applyFont="1" applyFill="1"/>
    <xf numFmtId="0" fontId="9" fillId="2" borderId="1" xfId="3" applyFont="1" applyFill="1" applyBorder="1" applyAlignment="1">
      <alignment wrapText="1"/>
    </xf>
    <xf numFmtId="0" fontId="2" fillId="2" borderId="0" xfId="3" applyFill="1" applyAlignment="1">
      <alignment vertical="top"/>
    </xf>
    <xf numFmtId="164" fontId="2" fillId="2" borderId="1" xfId="6" applyNumberFormat="1" applyFont="1" applyFill="1" applyBorder="1"/>
    <xf numFmtId="0" fontId="2" fillId="0" borderId="7" xfId="3" applyBorder="1"/>
    <xf numFmtId="0" fontId="2" fillId="0" borderId="0" xfId="3" applyAlignment="1">
      <alignment horizontal="left"/>
    </xf>
    <xf numFmtId="4" fontId="2" fillId="0" borderId="8" xfId="3" applyNumberFormat="1" applyBorder="1" applyAlignment="1">
      <alignment vertical="center"/>
    </xf>
    <xf numFmtId="164" fontId="9" fillId="3" borderId="1" xfId="6" applyNumberFormat="1" applyFont="1" applyFill="1" applyBorder="1"/>
    <xf numFmtId="164" fontId="2" fillId="2" borderId="0" xfId="6" applyNumberFormat="1" applyFont="1" applyFill="1" applyBorder="1"/>
    <xf numFmtId="168" fontId="9" fillId="3" borderId="1" xfId="6" applyNumberFormat="1" applyFont="1" applyFill="1" applyBorder="1"/>
    <xf numFmtId="168" fontId="2" fillId="2" borderId="0" xfId="6" applyNumberFormat="1" applyFont="1" applyFill="1" applyBorder="1"/>
    <xf numFmtId="168" fontId="9" fillId="2" borderId="1" xfId="6" applyNumberFormat="1" applyFont="1" applyFill="1" applyBorder="1"/>
    <xf numFmtId="164" fontId="9" fillId="2" borderId="1" xfId="6" applyNumberFormat="1" applyFont="1" applyFill="1" applyBorder="1"/>
    <xf numFmtId="165" fontId="8" fillId="3" borderId="1" xfId="3" applyNumberFormat="1" applyFont="1" applyFill="1" applyBorder="1"/>
    <xf numFmtId="168" fontId="2" fillId="2" borderId="0" xfId="3" applyNumberFormat="1" applyFill="1"/>
    <xf numFmtId="165" fontId="8" fillId="2" borderId="1" xfId="3" applyNumberFormat="1" applyFont="1" applyFill="1" applyBorder="1"/>
    <xf numFmtId="9" fontId="9" fillId="2" borderId="1" xfId="7" applyFont="1" applyFill="1" applyBorder="1"/>
    <xf numFmtId="0" fontId="18" fillId="2" borderId="0" xfId="3" applyFont="1" applyFill="1"/>
    <xf numFmtId="0" fontId="19" fillId="2" borderId="0" xfId="3" applyFont="1" applyFill="1"/>
    <xf numFmtId="0" fontId="20" fillId="2" borderId="0" xfId="3" applyFont="1" applyFill="1"/>
    <xf numFmtId="0" fontId="21" fillId="0" borderId="0" xfId="4" applyFont="1"/>
    <xf numFmtId="0" fontId="9" fillId="2" borderId="1" xfId="3" applyFont="1" applyFill="1" applyBorder="1" applyAlignment="1">
      <alignment vertical="top"/>
    </xf>
    <xf numFmtId="0" fontId="22" fillId="2" borderId="1" xfId="3" applyFont="1" applyFill="1" applyBorder="1"/>
    <xf numFmtId="0" fontId="22" fillId="2" borderId="0" xfId="3" applyFont="1" applyFill="1"/>
    <xf numFmtId="0" fontId="4" fillId="0" borderId="1" xfId="3" applyFont="1" applyBorder="1"/>
    <xf numFmtId="165" fontId="2" fillId="0" borderId="1" xfId="3" applyNumberFormat="1" applyBorder="1"/>
    <xf numFmtId="164" fontId="1" fillId="2" borderId="1" xfId="8" applyNumberFormat="1" applyFont="1" applyFill="1" applyBorder="1"/>
    <xf numFmtId="0" fontId="4" fillId="0" borderId="7" xfId="3" applyFont="1" applyBorder="1"/>
    <xf numFmtId="0" fontId="0" fillId="0" borderId="1" xfId="3" applyFont="1" applyBorder="1"/>
    <xf numFmtId="0" fontId="4" fillId="0" borderId="0" xfId="3" applyFont="1"/>
    <xf numFmtId="164" fontId="0" fillId="0" borderId="1" xfId="1" applyNumberFormat="1" applyFont="1" applyFill="1" applyBorder="1"/>
    <xf numFmtId="167" fontId="9" fillId="3" borderId="1" xfId="2" applyNumberFormat="1" applyFont="1" applyFill="1" applyBorder="1" applyAlignment="1">
      <alignment wrapText="1"/>
    </xf>
    <xf numFmtId="0" fontId="2" fillId="0" borderId="10" xfId="3" applyBorder="1"/>
    <xf numFmtId="164" fontId="9" fillId="4" borderId="1" xfId="3" applyNumberFormat="1" applyFont="1" applyFill="1" applyBorder="1"/>
    <xf numFmtId="165" fontId="9" fillId="4" borderId="1" xfId="3" applyNumberFormat="1" applyFont="1" applyFill="1" applyBorder="1" applyAlignment="1">
      <alignment wrapText="1"/>
    </xf>
    <xf numFmtId="167" fontId="9" fillId="4" borderId="1" xfId="2" applyNumberFormat="1" applyFont="1" applyFill="1" applyBorder="1" applyAlignment="1">
      <alignment wrapText="1"/>
    </xf>
    <xf numFmtId="0" fontId="4" fillId="4" borderId="0" xfId="3" applyFont="1" applyFill="1"/>
    <xf numFmtId="164" fontId="9" fillId="4" borderId="1" xfId="1" applyNumberFormat="1" applyFont="1" applyFill="1" applyBorder="1"/>
    <xf numFmtId="164" fontId="10" fillId="4" borderId="1" xfId="3" applyNumberFormat="1" applyFont="1" applyFill="1" applyBorder="1"/>
    <xf numFmtId="0" fontId="22" fillId="3" borderId="0" xfId="3" applyFont="1" applyFill="1"/>
    <xf numFmtId="165" fontId="9" fillId="3" borderId="9" xfId="3" applyNumberFormat="1" applyFont="1" applyFill="1" applyBorder="1" applyAlignment="1">
      <alignment wrapText="1"/>
    </xf>
    <xf numFmtId="164" fontId="10" fillId="3" borderId="1" xfId="1" applyNumberFormat="1" applyFont="1" applyFill="1" applyBorder="1"/>
    <xf numFmtId="164" fontId="1" fillId="0" borderId="1" xfId="8" applyNumberFormat="1" applyFont="1" applyFill="1" applyBorder="1"/>
    <xf numFmtId="0" fontId="2" fillId="2" borderId="11" xfId="3" applyFill="1" applyBorder="1"/>
    <xf numFmtId="164" fontId="0" fillId="2" borderId="11" xfId="1" applyNumberFormat="1" applyFont="1" applyFill="1" applyBorder="1"/>
    <xf numFmtId="165" fontId="2" fillId="0" borderId="11" xfId="3" applyNumberFormat="1" applyBorder="1"/>
    <xf numFmtId="165" fontId="2" fillId="2" borderId="11" xfId="3" applyNumberFormat="1" applyFill="1" applyBorder="1" applyAlignment="1">
      <alignment wrapText="1"/>
    </xf>
    <xf numFmtId="167" fontId="0" fillId="2" borderId="11" xfId="2" applyNumberFormat="1" applyFont="1" applyFill="1" applyBorder="1" applyAlignment="1">
      <alignment wrapText="1"/>
    </xf>
    <xf numFmtId="0" fontId="4" fillId="2" borderId="1" xfId="3" applyFont="1" applyFill="1" applyBorder="1"/>
    <xf numFmtId="165" fontId="0" fillId="2" borderId="0" xfId="1" applyNumberFormat="1" applyFont="1" applyFill="1" applyBorder="1"/>
    <xf numFmtId="165" fontId="2" fillId="2" borderId="0" xfId="3" applyNumberFormat="1" applyFill="1" applyAlignment="1">
      <alignment wrapText="1"/>
    </xf>
    <xf numFmtId="164" fontId="0" fillId="2" borderId="0" xfId="1" applyNumberFormat="1" applyFont="1" applyFill="1" applyBorder="1"/>
    <xf numFmtId="0" fontId="20" fillId="3" borderId="0" xfId="3" applyFont="1" applyFill="1"/>
    <xf numFmtId="0" fontId="8" fillId="2" borderId="0" xfId="3" applyFont="1" applyFill="1"/>
    <xf numFmtId="169" fontId="0" fillId="2" borderId="0" xfId="1" applyNumberFormat="1" applyFont="1" applyFill="1"/>
    <xf numFmtId="43" fontId="0" fillId="2" borderId="0" xfId="1" applyFont="1" applyFill="1"/>
    <xf numFmtId="0" fontId="18" fillId="0" borderId="12" xfId="3" applyFont="1" applyBorder="1"/>
    <xf numFmtId="0" fontId="4" fillId="2" borderId="13" xfId="3" applyFont="1" applyFill="1" applyBorder="1"/>
    <xf numFmtId="0" fontId="2" fillId="2" borderId="13" xfId="3" applyFill="1" applyBorder="1"/>
    <xf numFmtId="0" fontId="2" fillId="2" borderId="14" xfId="3" applyFill="1" applyBorder="1"/>
    <xf numFmtId="0" fontId="19" fillId="0" borderId="5" xfId="3" applyFont="1" applyBorder="1"/>
    <xf numFmtId="0" fontId="2" fillId="2" borderId="15" xfId="3" applyFill="1" applyBorder="1"/>
    <xf numFmtId="0" fontId="18" fillId="0" borderId="5" xfId="3" applyFont="1" applyBorder="1"/>
    <xf numFmtId="0" fontId="19" fillId="0" borderId="13" xfId="3" applyFont="1" applyBorder="1" applyAlignment="1">
      <alignment horizontal="left" wrapText="1"/>
    </xf>
    <xf numFmtId="0" fontId="19" fillId="0" borderId="0" xfId="3" applyFont="1"/>
    <xf numFmtId="0" fontId="2" fillId="2" borderId="0" xfId="3" applyFill="1" applyAlignment="1">
      <alignment horizontal="center" wrapText="1"/>
    </xf>
    <xf numFmtId="0" fontId="8" fillId="3" borderId="1" xfId="3" applyFont="1" applyFill="1" applyBorder="1" applyAlignment="1">
      <alignment horizontal="center" wrapText="1"/>
    </xf>
    <xf numFmtId="0" fontId="8" fillId="3" borderId="1" xfId="3" applyFont="1" applyFill="1" applyBorder="1" applyAlignment="1">
      <alignment horizontal="center"/>
    </xf>
    <xf numFmtId="0" fontId="8" fillId="4" borderId="1" xfId="3" applyFont="1" applyFill="1" applyBorder="1" applyAlignment="1">
      <alignment horizontal="center"/>
    </xf>
    <xf numFmtId="0" fontId="8" fillId="4" borderId="1" xfId="3" applyFont="1" applyFill="1" applyBorder="1" applyAlignment="1">
      <alignment horizontal="center" wrapText="1"/>
    </xf>
    <xf numFmtId="0" fontId="8" fillId="4" borderId="2" xfId="3" applyFont="1" applyFill="1" applyBorder="1" applyAlignment="1">
      <alignment horizontal="center"/>
    </xf>
    <xf numFmtId="0" fontId="8" fillId="4" borderId="3" xfId="3" applyFont="1" applyFill="1" applyBorder="1" applyAlignment="1">
      <alignment horizontal="center"/>
    </xf>
    <xf numFmtId="0" fontId="8" fillId="3" borderId="2" xfId="3" applyFont="1" applyFill="1" applyBorder="1" applyAlignment="1">
      <alignment horizontal="center"/>
    </xf>
    <xf numFmtId="0" fontId="8" fillId="3" borderId="3" xfId="3" applyFont="1" applyFill="1" applyBorder="1" applyAlignment="1">
      <alignment horizontal="center"/>
    </xf>
    <xf numFmtId="0" fontId="8" fillId="3" borderId="9" xfId="3" applyFont="1" applyFill="1" applyBorder="1" applyAlignment="1">
      <alignment horizontal="center"/>
    </xf>
    <xf numFmtId="0" fontId="8" fillId="4" borderId="2" xfId="3" applyFont="1" applyFill="1" applyBorder="1" applyAlignment="1">
      <alignment horizontal="center" wrapText="1"/>
    </xf>
    <xf numFmtId="0" fontId="8" fillId="4" borderId="3" xfId="3" applyFont="1" applyFill="1" applyBorder="1" applyAlignment="1">
      <alignment horizontal="center" wrapText="1"/>
    </xf>
    <xf numFmtId="0" fontId="8" fillId="4" borderId="9" xfId="3" applyFont="1" applyFill="1" applyBorder="1" applyAlignment="1">
      <alignment horizontal="center" wrapText="1"/>
    </xf>
    <xf numFmtId="0" fontId="8" fillId="4" borderId="9" xfId="3" applyFont="1" applyFill="1" applyBorder="1" applyAlignment="1">
      <alignment horizontal="center"/>
    </xf>
    <xf numFmtId="0" fontId="19" fillId="0" borderId="5" xfId="3" applyFont="1" applyBorder="1" applyAlignment="1">
      <alignment horizontal="left" wrapText="1"/>
    </xf>
    <xf numFmtId="0" fontId="19" fillId="0" borderId="0" xfId="3" applyFont="1" applyAlignment="1">
      <alignment horizontal="left" wrapText="1"/>
    </xf>
    <xf numFmtId="0" fontId="19" fillId="0" borderId="15" xfId="3" applyFont="1" applyBorder="1" applyAlignment="1">
      <alignment horizontal="left" wrapText="1"/>
    </xf>
    <xf numFmtId="0" fontId="19" fillId="0" borderId="16" xfId="3" applyFont="1" applyBorder="1" applyAlignment="1">
      <alignment horizontal="left" wrapText="1"/>
    </xf>
    <xf numFmtId="0" fontId="19" fillId="0" borderId="17" xfId="3" applyFont="1" applyBorder="1" applyAlignment="1">
      <alignment horizontal="left" wrapText="1"/>
    </xf>
    <xf numFmtId="0" fontId="19" fillId="0" borderId="18" xfId="3" applyFont="1" applyBorder="1" applyAlignment="1">
      <alignment horizontal="left" wrapText="1"/>
    </xf>
    <xf numFmtId="0" fontId="17" fillId="0" borderId="0" xfId="3" applyFont="1" applyAlignment="1">
      <alignment horizontal="center"/>
    </xf>
    <xf numFmtId="0" fontId="2" fillId="0" borderId="0" xfId="3"/>
    <xf numFmtId="0" fontId="2" fillId="0" borderId="0" xfId="3"/>
    <xf numFmtId="0" fontId="17" fillId="0" borderId="5" xfId="3" applyFont="1" applyBorder="1" applyAlignment="1">
      <alignment horizontal="center"/>
    </xf>
    <xf numFmtId="0" fontId="2" fillId="0" borderId="0" xfId="3" applyAlignment="1">
      <alignment horizontal="center"/>
    </xf>
    <xf numFmtId="0" fontId="9" fillId="0" borderId="19" xfId="3" applyFont="1" applyBorder="1" applyAlignment="1">
      <alignment horizontal="center"/>
    </xf>
    <xf numFmtId="0" fontId="2" fillId="0" borderId="20" xfId="3" applyBorder="1"/>
    <xf numFmtId="0" fontId="9" fillId="0" borderId="21" xfId="3" applyFont="1" applyBorder="1" applyAlignment="1">
      <alignment horizontal="center"/>
    </xf>
    <xf numFmtId="0" fontId="2" fillId="0" borderId="22" xfId="3" applyBorder="1"/>
    <xf numFmtId="0" fontId="24" fillId="0" borderId="0" xfId="3" applyFont="1" applyAlignment="1">
      <alignment horizontal="center"/>
    </xf>
    <xf numFmtId="0" fontId="9" fillId="0" borderId="21" xfId="3" applyFont="1" applyBorder="1" applyAlignment="1">
      <alignment horizontal="center"/>
    </xf>
    <xf numFmtId="0" fontId="2" fillId="0" borderId="22" xfId="3" applyBorder="1"/>
    <xf numFmtId="0" fontId="9" fillId="0" borderId="0" xfId="3" applyFont="1"/>
    <xf numFmtId="0" fontId="17" fillId="0" borderId="0" xfId="3" applyFont="1" applyAlignment="1">
      <alignment horizontal="center"/>
    </xf>
    <xf numFmtId="0" fontId="7" fillId="0" borderId="0" xfId="3" applyFont="1"/>
    <xf numFmtId="0" fontId="2" fillId="0" borderId="0" xfId="3" applyAlignment="1">
      <alignment vertical="center"/>
    </xf>
    <xf numFmtId="0" fontId="2" fillId="0" borderId="0" xfId="3" applyAlignment="1">
      <alignment horizontal="center" vertical="center"/>
    </xf>
    <xf numFmtId="4" fontId="2" fillId="0" borderId="0" xfId="1" applyNumberFormat="1" applyFont="1" applyFill="1" applyAlignment="1">
      <alignment vertical="center"/>
    </xf>
    <xf numFmtId="3" fontId="9" fillId="0" borderId="0" xfId="3" applyNumberFormat="1" applyFont="1" applyAlignment="1">
      <alignment vertical="center"/>
    </xf>
    <xf numFmtId="0" fontId="7" fillId="0" borderId="0" xfId="3" quotePrefix="1" applyFont="1" applyAlignment="1">
      <alignment vertical="center"/>
    </xf>
    <xf numFmtId="168" fontId="9" fillId="0" borderId="0" xfId="3" applyNumberFormat="1" applyFont="1" applyAlignment="1">
      <alignment vertical="center"/>
    </xf>
    <xf numFmtId="3" fontId="9" fillId="0" borderId="21" xfId="3" applyNumberFormat="1" applyFont="1" applyBorder="1" applyAlignment="1">
      <alignment vertical="center"/>
    </xf>
    <xf numFmtId="0" fontId="2" fillId="0" borderId="22" xfId="3" applyBorder="1" applyAlignment="1">
      <alignment vertical="center"/>
    </xf>
    <xf numFmtId="0" fontId="2" fillId="0" borderId="0" xfId="3" applyAlignment="1">
      <alignment vertical="center" wrapText="1"/>
    </xf>
    <xf numFmtId="0" fontId="2" fillId="0" borderId="0" xfId="3" applyAlignment="1">
      <alignment horizontal="center" vertical="center" wrapText="1"/>
    </xf>
    <xf numFmtId="4" fontId="2" fillId="0" borderId="23" xfId="1" applyNumberFormat="1" applyFont="1" applyFill="1" applyBorder="1" applyAlignment="1">
      <alignment vertical="center" wrapText="1"/>
    </xf>
    <xf numFmtId="3" fontId="9" fillId="0" borderId="23" xfId="3" applyNumberFormat="1" applyFont="1" applyBorder="1" applyAlignment="1">
      <alignment vertical="center" wrapText="1"/>
    </xf>
    <xf numFmtId="0" fontId="7" fillId="0" borderId="0" xfId="3" quotePrefix="1" applyFont="1" applyAlignment="1">
      <alignment vertical="center" wrapText="1"/>
    </xf>
    <xf numFmtId="168" fontId="9" fillId="0" borderId="23" xfId="3" applyNumberFormat="1" applyFont="1" applyBorder="1" applyAlignment="1">
      <alignment vertical="center" wrapText="1"/>
    </xf>
    <xf numFmtId="168" fontId="9" fillId="0" borderId="0" xfId="3" applyNumberFormat="1" applyFont="1" applyAlignment="1">
      <alignment vertical="center" wrapText="1"/>
    </xf>
    <xf numFmtId="3" fontId="9" fillId="0" borderId="24" xfId="3" applyNumberFormat="1" applyFont="1" applyBorder="1" applyAlignment="1">
      <alignment vertical="center" wrapText="1"/>
    </xf>
    <xf numFmtId="0" fontId="2" fillId="0" borderId="22" xfId="3" applyBorder="1" applyAlignment="1">
      <alignment vertical="center" wrapText="1"/>
    </xf>
    <xf numFmtId="0" fontId="2" fillId="0" borderId="0" xfId="3" applyAlignment="1">
      <alignment wrapText="1"/>
    </xf>
    <xf numFmtId="0" fontId="2" fillId="0" borderId="0" xfId="3" applyAlignment="1">
      <alignment horizontal="center"/>
    </xf>
    <xf numFmtId="4" fontId="2" fillId="0" borderId="0" xfId="1" applyNumberFormat="1" applyFont="1" applyFill="1"/>
    <xf numFmtId="4" fontId="9" fillId="0" borderId="0" xfId="1" applyNumberFormat="1" applyFont="1" applyFill="1"/>
    <xf numFmtId="3" fontId="9" fillId="0" borderId="0" xfId="3" applyNumberFormat="1" applyFont="1"/>
    <xf numFmtId="0" fontId="7" fillId="0" borderId="0" xfId="3" quotePrefix="1" applyFont="1"/>
    <xf numFmtId="168" fontId="9" fillId="0" borderId="0" xfId="3" applyNumberFormat="1" applyFont="1"/>
    <xf numFmtId="0" fontId="2" fillId="0" borderId="21" xfId="3" applyBorder="1"/>
    <xf numFmtId="3" fontId="9" fillId="0" borderId="22" xfId="3" applyNumberFormat="1" applyFont="1" applyBorder="1"/>
    <xf numFmtId="3" fontId="9" fillId="0" borderId="21" xfId="3" applyNumberFormat="1" applyFont="1" applyBorder="1"/>
    <xf numFmtId="0" fontId="25" fillId="0" borderId="0" xfId="3" applyFont="1" applyAlignment="1">
      <alignment horizontal="center"/>
    </xf>
    <xf numFmtId="0" fontId="7" fillId="0" borderId="0" xfId="3" quotePrefix="1" applyFont="1" applyAlignment="1">
      <alignment horizontal="center"/>
    </xf>
    <xf numFmtId="4" fontId="7" fillId="0" borderId="0" xfId="1" applyNumberFormat="1" applyFont="1" applyFill="1"/>
    <xf numFmtId="3" fontId="24" fillId="0" borderId="0" xfId="3" applyNumberFormat="1" applyFont="1"/>
    <xf numFmtId="168" fontId="24" fillId="0" borderId="0" xfId="3" applyNumberFormat="1" applyFont="1"/>
    <xf numFmtId="3" fontId="24" fillId="0" borderId="21" xfId="3" applyNumberFormat="1" applyFont="1" applyBorder="1"/>
    <xf numFmtId="0" fontId="7" fillId="0" borderId="22" xfId="3" applyFont="1" applyBorder="1"/>
    <xf numFmtId="0" fontId="7" fillId="0" borderId="0" xfId="3" applyFont="1" applyAlignment="1">
      <alignment horizontal="center"/>
    </xf>
    <xf numFmtId="0" fontId="2" fillId="0" borderId="0" xfId="3" quotePrefix="1" applyAlignment="1">
      <alignment vertical="center"/>
    </xf>
    <xf numFmtId="0" fontId="2" fillId="0" borderId="22" xfId="3" quotePrefix="1" applyBorder="1" applyAlignment="1">
      <alignment vertical="center"/>
    </xf>
    <xf numFmtId="0" fontId="2" fillId="0" borderId="0" xfId="3" quotePrefix="1"/>
    <xf numFmtId="0" fontId="2" fillId="0" borderId="22" xfId="3" quotePrefix="1" applyBorder="1"/>
    <xf numFmtId="0" fontId="7" fillId="0" borderId="22" xfId="3" quotePrefix="1" applyFont="1" applyBorder="1"/>
    <xf numFmtId="4" fontId="2" fillId="0" borderId="23" xfId="1" applyNumberFormat="1" applyFont="1" applyFill="1" applyBorder="1"/>
    <xf numFmtId="4" fontId="2" fillId="0" borderId="0" xfId="1" applyNumberFormat="1" applyFont="1" applyFill="1" applyBorder="1"/>
    <xf numFmtId="3" fontId="9" fillId="0" borderId="23" xfId="3" applyNumberFormat="1" applyFont="1" applyBorder="1"/>
    <xf numFmtId="168" fontId="9" fillId="0" borderId="23" xfId="3" applyNumberFormat="1" applyFont="1" applyBorder="1"/>
    <xf numFmtId="3" fontId="9" fillId="0" borderId="24" xfId="3" applyNumberFormat="1" applyFont="1" applyBorder="1"/>
    <xf numFmtId="4" fontId="9" fillId="0" borderId="23" xfId="1" applyNumberFormat="1" applyFont="1" applyFill="1" applyBorder="1"/>
    <xf numFmtId="3" fontId="9" fillId="0" borderId="25" xfId="3" applyNumberFormat="1" applyFont="1" applyBorder="1"/>
    <xf numFmtId="4" fontId="9" fillId="0" borderId="0" xfId="1" applyNumberFormat="1" applyFont="1" applyFill="1" applyBorder="1"/>
    <xf numFmtId="3" fontId="9" fillId="0" borderId="0" xfId="1" applyNumberFormat="1" applyFont="1" applyFill="1" applyBorder="1"/>
    <xf numFmtId="3" fontId="9" fillId="0" borderId="22" xfId="1" applyNumberFormat="1" applyFont="1" applyFill="1" applyBorder="1"/>
    <xf numFmtId="4" fontId="2" fillId="0" borderId="0" xfId="1" applyNumberFormat="1" applyFont="1" applyFill="1" applyBorder="1" applyAlignment="1">
      <alignment vertical="center"/>
    </xf>
    <xf numFmtId="0" fontId="2" fillId="0" borderId="0" xfId="3" quotePrefix="1" applyAlignment="1">
      <alignment vertical="center" wrapText="1"/>
    </xf>
    <xf numFmtId="0" fontId="2" fillId="0" borderId="22" xfId="3" quotePrefix="1" applyBorder="1" applyAlignment="1">
      <alignment vertical="center" wrapText="1"/>
    </xf>
    <xf numFmtId="4" fontId="7" fillId="0" borderId="0" xfId="1" applyNumberFormat="1" applyFont="1" applyFill="1" applyBorder="1"/>
    <xf numFmtId="0" fontId="7" fillId="0" borderId="0" xfId="3" quotePrefix="1" applyFont="1" applyAlignment="1">
      <alignment wrapText="1"/>
    </xf>
    <xf numFmtId="0" fontId="7" fillId="0" borderId="22" xfId="3" quotePrefix="1" applyFont="1" applyBorder="1" applyAlignment="1">
      <alignment wrapText="1"/>
    </xf>
    <xf numFmtId="4" fontId="7" fillId="0" borderId="23" xfId="1" applyNumberFormat="1" applyFont="1" applyFill="1" applyBorder="1"/>
    <xf numFmtId="3" fontId="24" fillId="0" borderId="23" xfId="3" applyNumberFormat="1" applyFont="1" applyBorder="1"/>
    <xf numFmtId="0" fontId="7" fillId="0" borderId="23" xfId="3" quotePrefix="1" applyFont="1" applyBorder="1" applyAlignment="1">
      <alignment wrapText="1"/>
    </xf>
    <xf numFmtId="168" fontId="24" fillId="0" borderId="23" xfId="3" applyNumberFormat="1" applyFont="1" applyBorder="1"/>
    <xf numFmtId="3" fontId="24" fillId="0" borderId="24" xfId="3" applyNumberFormat="1" applyFont="1" applyBorder="1"/>
    <xf numFmtId="0" fontId="7" fillId="0" borderId="25" xfId="3" quotePrefix="1" applyFont="1" applyBorder="1" applyAlignment="1">
      <alignment wrapText="1"/>
    </xf>
    <xf numFmtId="0" fontId="9" fillId="0" borderId="0" xfId="3" applyFont="1" applyAlignment="1">
      <alignment vertical="center" wrapText="1"/>
    </xf>
    <xf numFmtId="4" fontId="9" fillId="0" borderId="0" xfId="1" applyNumberFormat="1" applyFont="1" applyFill="1" applyBorder="1" applyAlignment="1">
      <alignment vertical="center"/>
    </xf>
    <xf numFmtId="168" fontId="9" fillId="0" borderId="0" xfId="1" applyNumberFormat="1" applyFont="1" applyFill="1" applyBorder="1" applyAlignment="1">
      <alignment vertical="center"/>
    </xf>
    <xf numFmtId="0" fontId="7" fillId="0" borderId="0" xfId="3" applyFont="1" applyAlignment="1">
      <alignment vertical="center"/>
    </xf>
    <xf numFmtId="168" fontId="9" fillId="0" borderId="3" xfId="1" applyNumberFormat="1" applyFont="1" applyFill="1" applyBorder="1" applyAlignment="1">
      <alignment vertical="center"/>
    </xf>
    <xf numFmtId="0" fontId="2" fillId="0" borderId="21" xfId="3" applyBorder="1" applyAlignment="1">
      <alignment vertical="center"/>
    </xf>
    <xf numFmtId="168" fontId="9" fillId="0" borderId="22" xfId="1" applyNumberFormat="1" applyFont="1" applyFill="1" applyBorder="1" applyAlignment="1">
      <alignment vertical="center"/>
    </xf>
    <xf numFmtId="0" fontId="2" fillId="0" borderId="0" xfId="3" quotePrefix="1" applyAlignment="1">
      <alignment wrapText="1"/>
    </xf>
    <xf numFmtId="0" fontId="2" fillId="0" borderId="22" xfId="3" quotePrefix="1" applyBorder="1" applyAlignment="1">
      <alignment wrapText="1"/>
    </xf>
    <xf numFmtId="3" fontId="2" fillId="0" borderId="0" xfId="3" quotePrefix="1" applyNumberFormat="1"/>
    <xf numFmtId="3" fontId="2" fillId="0" borderId="22" xfId="3" quotePrefix="1" applyNumberFormat="1" applyBorder="1"/>
    <xf numFmtId="4" fontId="9" fillId="0" borderId="23" xfId="3" applyNumberFormat="1" applyFont="1" applyBorder="1"/>
    <xf numFmtId="4" fontId="9" fillId="0" borderId="0" xfId="3" applyNumberFormat="1" applyFont="1"/>
    <xf numFmtId="4" fontId="9" fillId="0" borderId="3" xfId="1" applyNumberFormat="1" applyFont="1" applyFill="1" applyBorder="1"/>
    <xf numFmtId="3" fontId="9" fillId="0" borderId="3" xfId="3" applyNumberFormat="1" applyFont="1" applyBorder="1"/>
    <xf numFmtId="168" fontId="9" fillId="0" borderId="6" xfId="1" applyNumberFormat="1" applyFont="1" applyFill="1" applyBorder="1"/>
    <xf numFmtId="3" fontId="9" fillId="0" borderId="9" xfId="3" applyNumberFormat="1" applyFont="1" applyBorder="1"/>
    <xf numFmtId="0" fontId="2" fillId="0" borderId="5" xfId="3" applyBorder="1" applyAlignment="1">
      <alignment vertical="center" wrapText="1"/>
    </xf>
    <xf numFmtId="4" fontId="2" fillId="0" borderId="0" xfId="1" applyNumberFormat="1" applyFont="1" applyFill="1" applyAlignment="1">
      <alignment vertical="center" wrapText="1"/>
    </xf>
    <xf numFmtId="3" fontId="9" fillId="0" borderId="0" xfId="3" applyNumberFormat="1" applyFont="1" applyAlignment="1">
      <alignment vertical="center" wrapText="1"/>
    </xf>
    <xf numFmtId="0" fontId="2" fillId="0" borderId="21" xfId="3" applyBorder="1" applyAlignment="1">
      <alignment vertical="center" wrapText="1"/>
    </xf>
    <xf numFmtId="3" fontId="9" fillId="0" borderId="22" xfId="3" applyNumberFormat="1" applyFont="1" applyBorder="1" applyAlignment="1">
      <alignment vertical="center" wrapText="1"/>
    </xf>
    <xf numFmtId="3" fontId="9" fillId="0" borderId="6" xfId="3" applyNumberFormat="1" applyFont="1" applyBorder="1"/>
    <xf numFmtId="4" fontId="7" fillId="0" borderId="0" xfId="3" applyNumberFormat="1" applyFont="1"/>
    <xf numFmtId="0" fontId="9" fillId="0" borderId="24" xfId="3" applyFont="1" applyBorder="1" applyAlignment="1">
      <alignment horizontal="center"/>
    </xf>
    <xf numFmtId="0" fontId="2" fillId="0" borderId="25" xfId="3" applyBorder="1"/>
    <xf numFmtId="4" fontId="2" fillId="0" borderId="0" xfId="3" applyNumberFormat="1"/>
    <xf numFmtId="0" fontId="9" fillId="0" borderId="0" xfId="3" applyFont="1" applyAlignment="1">
      <alignment horizontal="center"/>
    </xf>
    <xf numFmtId="0" fontId="2" fillId="5" borderId="0" xfId="3" applyFill="1"/>
    <xf numFmtId="4" fontId="2" fillId="5" borderId="0" xfId="3" applyNumberFormat="1" applyFill="1"/>
    <xf numFmtId="0" fontId="9" fillId="5" borderId="0" xfId="3" applyFont="1" applyFill="1" applyAlignment="1">
      <alignment horizontal="center"/>
    </xf>
    <xf numFmtId="0" fontId="24" fillId="5" borderId="0" xfId="3" applyFont="1" applyFill="1"/>
    <xf numFmtId="0" fontId="7" fillId="5" borderId="0" xfId="3" applyFont="1" applyFill="1"/>
    <xf numFmtId="0" fontId="9" fillId="5" borderId="0" xfId="3" applyFont="1" applyFill="1"/>
    <xf numFmtId="0" fontId="25" fillId="5" borderId="12" xfId="3" applyFont="1" applyFill="1" applyBorder="1"/>
    <xf numFmtId="0" fontId="2" fillId="5" borderId="13" xfId="3" applyFill="1" applyBorder="1"/>
    <xf numFmtId="0" fontId="2" fillId="5" borderId="14" xfId="3" applyFill="1" applyBorder="1"/>
    <xf numFmtId="0" fontId="2" fillId="5" borderId="5" xfId="3" applyFill="1" applyBorder="1"/>
    <xf numFmtId="170" fontId="2" fillId="5" borderId="0" xfId="3" applyNumberFormat="1" applyFill="1"/>
    <xf numFmtId="0" fontId="2" fillId="5" borderId="15" xfId="3" applyFill="1" applyBorder="1"/>
    <xf numFmtId="170" fontId="2" fillId="5" borderId="23" xfId="3" applyNumberFormat="1" applyFill="1" applyBorder="1"/>
    <xf numFmtId="0" fontId="25" fillId="5" borderId="5" xfId="3" applyFont="1" applyFill="1" applyBorder="1"/>
    <xf numFmtId="170" fontId="2" fillId="5" borderId="6" xfId="3" applyNumberFormat="1" applyFill="1" applyBorder="1"/>
    <xf numFmtId="0" fontId="2" fillId="5" borderId="16" xfId="3" applyFill="1" applyBorder="1"/>
    <xf numFmtId="0" fontId="2" fillId="5" borderId="17" xfId="3" applyFill="1" applyBorder="1"/>
    <xf numFmtId="170" fontId="2" fillId="5" borderId="17" xfId="3" applyNumberFormat="1" applyFill="1" applyBorder="1"/>
    <xf numFmtId="0" fontId="2" fillId="5" borderId="18" xfId="3" applyFill="1" applyBorder="1"/>
    <xf numFmtId="3" fontId="24" fillId="0" borderId="26" xfId="3" applyNumberFormat="1" applyFont="1" applyBorder="1"/>
    <xf numFmtId="0" fontId="2" fillId="0" borderId="1" xfId="3" applyFont="1" applyFill="1" applyBorder="1"/>
    <xf numFmtId="0" fontId="4" fillId="0" borderId="0" xfId="3" applyFont="1" applyFill="1"/>
    <xf numFmtId="164" fontId="2" fillId="0" borderId="1" xfId="3" applyNumberFormat="1" applyFont="1" applyFill="1" applyBorder="1"/>
    <xf numFmtId="165" fontId="2" fillId="0" borderId="1" xfId="3" applyNumberFormat="1" applyFont="1" applyFill="1" applyBorder="1" applyAlignment="1">
      <alignment wrapText="1"/>
    </xf>
    <xf numFmtId="167" fontId="2" fillId="0" borderId="1" xfId="2" applyNumberFormat="1" applyFont="1" applyFill="1" applyBorder="1" applyAlignment="1">
      <alignment wrapText="1"/>
    </xf>
    <xf numFmtId="0" fontId="2" fillId="0" borderId="0" xfId="3" applyFont="1" applyFill="1"/>
    <xf numFmtId="165" fontId="2" fillId="0" borderId="1" xfId="3" applyNumberFormat="1" applyFont="1" applyFill="1" applyBorder="1"/>
    <xf numFmtId="9" fontId="2" fillId="0" borderId="1" xfId="2" applyFont="1" applyFill="1" applyBorder="1" applyAlignment="1">
      <alignment wrapText="1"/>
    </xf>
    <xf numFmtId="164" fontId="2" fillId="0" borderId="1" xfId="1" applyNumberFormat="1" applyFont="1" applyFill="1" applyBorder="1"/>
    <xf numFmtId="165" fontId="2" fillId="0" borderId="1" xfId="1" applyNumberFormat="1" applyFont="1" applyFill="1" applyBorder="1"/>
    <xf numFmtId="164" fontId="2" fillId="0" borderId="0" xfId="3" applyNumberFormat="1" applyFont="1" applyFill="1"/>
    <xf numFmtId="43" fontId="2" fillId="0" borderId="0" xfId="3" applyNumberFormat="1" applyFont="1" applyFill="1"/>
  </cellXfs>
  <cellStyles count="9">
    <cellStyle name="Comma" xfId="1" builtinId="3"/>
    <cellStyle name="Comma 15" xfId="6" xr:uid="{9D8FD755-9875-4D37-A443-73778C17425F}"/>
    <cellStyle name="Comma 16" xfId="8" xr:uid="{52F1CE66-285A-406D-A48C-751F7C1DD294}"/>
    <cellStyle name="Normal" xfId="0" builtinId="0"/>
    <cellStyle name="Normal 2" xfId="3" xr:uid="{781B97D1-6CC6-454A-86F3-2DBFF55CC480}"/>
    <cellStyle name="Normal 3" xfId="5" xr:uid="{A4DFF002-52EE-4258-89F4-61AF86EB9E96}"/>
    <cellStyle name="Normal 6" xfId="4" xr:uid="{AC1814FB-43BE-4C59-8D32-247E734C0E29}"/>
    <cellStyle name="Percent" xfId="2" builtinId="5"/>
    <cellStyle name="Percent 13" xfId="7" xr:uid="{9A2DDAF0-DA09-45CA-A44A-0F3DD56C70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CRVNAFIL008\cafcass_g$\CAFCASS\HQ\Finance\NO%20FINANCE\Year%20End%202007-08\Extended%20MPS\consoildated%20draf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Restricted/CAFCASS%20Finance%202002-03/Cashflow/Yearend%20Cashflow%20forecast%20-%20s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CRVNAFIL008\cafcass_g$\CAFCASS\HQ\Finance\NO%20FINANCE\2008-09%20Monthly%20Accounts\Q3\Returns\CAFCASS\HQ\Finance\NO%20FINANCE\Year%20End%202007-08\Returns\Accruals\General%20Accruals\031-%20General%20Accruals%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CRVNAFIL008\cafcass_g$\CAFCASS\HQ\Finance\Restricted\Year%20End%202007-08\Returns\Consolidated%20v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work\excel\CAFCASS\HQ\Finance\Restricted\Cash%20Flow\CF%202007_08\June\Bank%20Position%20by%20day%20June%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work\excel\CAFCASS\HQ\Finance\Restricted\Cash%20Flow\CF%202007_08\June\Bank%20Position%20by%20day%20June%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ntranet.cafcass.net/finance/nofinance/Shared%20Documents/Myron%20MacTavish/extended%20trial%20balance/ETB%2020-21/p.09-Dec'20/v.01%20p.09%2020-21%20ETB%20exc.%20MoJ%20RP%20-%2011-01-21%20to%20Ngoc%20+%20Lol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ranet4cafcass\finance\HQ\102PF\Shared\Group_LCDSHD2\Accounts%20prioduction%20branch%202\2014-15%20Resource%20Accounts\Consolidation\Rollover\Packs%20-%20after%20updates\Cafcass%20reporting%20pack%20201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consol"/>
      <sheetName val="prepay consol"/>
      <sheetName val="cc region lookup"/>
    </sheetNames>
    <sheetDataSet>
      <sheetData sheetId="0">
        <row r="7">
          <cell r="A7" t="str">
            <v>005-</v>
          </cell>
          <cell r="B7">
            <v>1</v>
          </cell>
          <cell r="C7" t="str">
            <v>005-</v>
          </cell>
          <cell r="D7" t="str">
            <v>380000-</v>
          </cell>
          <cell r="E7" t="str">
            <v>DBI</v>
          </cell>
          <cell r="F7" t="str">
            <v>9307</v>
          </cell>
          <cell r="G7">
            <v>39157</v>
          </cell>
          <cell r="H7" t="str">
            <v>Consultancy for CMS tender</v>
          </cell>
          <cell r="I7">
            <v>1351.25</v>
          </cell>
        </row>
        <row r="8">
          <cell r="A8" t="str">
            <v>006-</v>
          </cell>
          <cell r="B8">
            <v>2</v>
          </cell>
          <cell r="C8" t="str">
            <v>006-</v>
          </cell>
          <cell r="D8" t="str">
            <v>375000-</v>
          </cell>
          <cell r="E8" t="str">
            <v>HUDSON GLOBAL RESOURCES LTD</v>
          </cell>
          <cell r="F8" t="str">
            <v>16871401</v>
          </cell>
          <cell r="H8" t="str">
            <v>KATHY-ANN DARMODY TEMPORARY STAFF COSTS</v>
          </cell>
          <cell r="I8">
            <v>6210</v>
          </cell>
        </row>
        <row r="9">
          <cell r="A9" t="str">
            <v>006-</v>
          </cell>
          <cell r="B9">
            <v>3</v>
          </cell>
          <cell r="C9" t="str">
            <v>006-</v>
          </cell>
          <cell r="D9" t="str">
            <v>375000-</v>
          </cell>
          <cell r="E9" t="str">
            <v>REED PERSONAL SERVICES</v>
          </cell>
          <cell r="F9" t="str">
            <v>17518553</v>
          </cell>
          <cell r="H9" t="str">
            <v>KAYODE AWOSILE TEMPORARY STAFF COSTS</v>
          </cell>
          <cell r="I9">
            <v>1374.75</v>
          </cell>
        </row>
        <row r="10">
          <cell r="A10" t="str">
            <v>006-</v>
          </cell>
          <cell r="B10">
            <v>4</v>
          </cell>
          <cell r="C10" t="str">
            <v>006-</v>
          </cell>
          <cell r="D10" t="str">
            <v>500000-</v>
          </cell>
          <cell r="E10" t="str">
            <v>NATIONAL AUDIT OFFICE</v>
          </cell>
          <cell r="H10" t="str">
            <v>06/07 EXTERNAL AUDIT</v>
          </cell>
          <cell r="I10">
            <v>54500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r"/>
      <sheetName val="LCD Jan"/>
      <sheetName val="LCD Feb"/>
      <sheetName val="LCD March"/>
      <sheetName val="2003_04"/>
      <sheetName val="Forecasts"/>
      <sheetName val="CashFlow"/>
      <sheetName val="PSQuerySave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
      <sheetName val="CC"/>
      <sheetName val="NAC"/>
    </sheetNames>
    <sheetDataSet>
      <sheetData sheetId="0" refreshError="1"/>
      <sheetData sheetId="1">
        <row r="1">
          <cell r="A1" t="str">
            <v>Cost Code</v>
          </cell>
          <cell r="B1" t="str">
            <v xml:space="preserve"> Name</v>
          </cell>
          <cell r="C1" t="str">
            <v>Short Name</v>
          </cell>
          <cell r="D1" t="str">
            <v>Region</v>
          </cell>
        </row>
        <row r="2">
          <cell r="A2" t="str">
            <v>001-</v>
          </cell>
          <cell r="B2" t="str">
            <v xml:space="preserve"> Balance Sheet</v>
          </cell>
          <cell r="C2" t="str">
            <v xml:space="preserve"> Balance Sheet</v>
          </cell>
          <cell r="D2" t="str">
            <v>NO</v>
          </cell>
        </row>
        <row r="3">
          <cell r="A3" t="str">
            <v>003-</v>
          </cell>
          <cell r="B3" t="str">
            <v xml:space="preserve"> HQ Board</v>
          </cell>
          <cell r="C3" t="str">
            <v xml:space="preserve"> HQ Board</v>
          </cell>
          <cell r="D3" t="str">
            <v>NO</v>
          </cell>
        </row>
        <row r="4">
          <cell r="A4" t="str">
            <v>004-</v>
          </cell>
          <cell r="B4" t="str">
            <v xml:space="preserve"> Governance</v>
          </cell>
          <cell r="C4" t="str">
            <v xml:space="preserve"> Governance</v>
          </cell>
          <cell r="D4" t="str">
            <v>NO</v>
          </cell>
        </row>
        <row r="5">
          <cell r="A5" t="str">
            <v>005-</v>
          </cell>
          <cell r="B5" t="str">
            <v xml:space="preserve"> Case Recording</v>
          </cell>
          <cell r="C5" t="str">
            <v xml:space="preserve"> Case</v>
          </cell>
          <cell r="D5" t="str">
            <v>NO</v>
          </cell>
        </row>
        <row r="6">
          <cell r="A6" t="str">
            <v>006-</v>
          </cell>
          <cell r="B6" t="str">
            <v xml:space="preserve"> HQ Finance</v>
          </cell>
          <cell r="C6" t="str">
            <v xml:space="preserve"> HQ Finance</v>
          </cell>
          <cell r="D6" t="str">
            <v>NO</v>
          </cell>
        </row>
        <row r="7">
          <cell r="A7" t="str">
            <v>007-</v>
          </cell>
          <cell r="B7" t="str">
            <v xml:space="preserve"> HQ IT</v>
          </cell>
          <cell r="C7" t="str">
            <v xml:space="preserve"> HQ IT</v>
          </cell>
          <cell r="D7" t="str">
            <v>NO</v>
          </cell>
        </row>
        <row r="8">
          <cell r="A8" t="str">
            <v>008-</v>
          </cell>
          <cell r="B8" t="str">
            <v xml:space="preserve"> Customer Services</v>
          </cell>
          <cell r="C8" t="str">
            <v xml:space="preserve"> Cust Services</v>
          </cell>
          <cell r="D8" t="str">
            <v>NO</v>
          </cell>
        </row>
        <row r="9">
          <cell r="A9" t="str">
            <v>009-</v>
          </cell>
          <cell r="B9" t="str">
            <v xml:space="preserve"> Estates Fit Out</v>
          </cell>
          <cell r="C9" t="str">
            <v xml:space="preserve"> Fit Out</v>
          </cell>
          <cell r="D9" t="str">
            <v>NO</v>
          </cell>
        </row>
        <row r="10">
          <cell r="A10" t="str">
            <v>010-</v>
          </cell>
          <cell r="B10" t="str">
            <v xml:space="preserve"> HQ Operations</v>
          </cell>
          <cell r="C10" t="str">
            <v xml:space="preserve"> HQ Operations</v>
          </cell>
          <cell r="D10" t="str">
            <v>NO</v>
          </cell>
        </row>
        <row r="11">
          <cell r="A11" t="str">
            <v>011-</v>
          </cell>
          <cell r="B11" t="str">
            <v xml:space="preserve"> HQ Estates</v>
          </cell>
          <cell r="C11" t="str">
            <v xml:space="preserve"> HQ Estates</v>
          </cell>
          <cell r="D11" t="str">
            <v>NO</v>
          </cell>
        </row>
        <row r="12">
          <cell r="A12" t="str">
            <v>012-</v>
          </cell>
          <cell r="B12" t="str">
            <v xml:space="preserve"> Childrens Rights</v>
          </cell>
          <cell r="C12" t="str">
            <v xml:space="preserve"> Childrens Right</v>
          </cell>
          <cell r="D12" t="str">
            <v>NO</v>
          </cell>
        </row>
        <row r="13">
          <cell r="A13" t="str">
            <v>014-</v>
          </cell>
          <cell r="B13" t="str">
            <v xml:space="preserve"> HQ HR</v>
          </cell>
          <cell r="C13" t="str">
            <v xml:space="preserve"> HQ HR</v>
          </cell>
          <cell r="D13" t="str">
            <v>NO</v>
          </cell>
        </row>
        <row r="14">
          <cell r="A14" t="str">
            <v>015-</v>
          </cell>
          <cell r="B14" t="str">
            <v xml:space="preserve"> Knowledge Learning &amp; Development</v>
          </cell>
          <cell r="C14" t="str">
            <v xml:space="preserve"> KLD</v>
          </cell>
          <cell r="D14" t="str">
            <v>NO</v>
          </cell>
        </row>
        <row r="15">
          <cell r="A15" t="str">
            <v>017-</v>
          </cell>
          <cell r="B15" t="str">
            <v xml:space="preserve"> HQ Communications</v>
          </cell>
          <cell r="C15" t="str">
            <v xml:space="preserve"> HQ Communicatio</v>
          </cell>
          <cell r="D15" t="str">
            <v>NO</v>
          </cell>
        </row>
        <row r="16">
          <cell r="A16" t="str">
            <v>019-</v>
          </cell>
          <cell r="B16" t="str">
            <v xml:space="preserve"> HQ Legal</v>
          </cell>
          <cell r="C16" t="str">
            <v xml:space="preserve"> HQ Legal</v>
          </cell>
          <cell r="D16" t="str">
            <v>NO</v>
          </cell>
        </row>
        <row r="17">
          <cell r="A17" t="str">
            <v>020-</v>
          </cell>
          <cell r="B17" t="str">
            <v xml:space="preserve"> Corporate Responsibility</v>
          </cell>
          <cell r="C17" t="str">
            <v xml:space="preserve"> Corp Responsib</v>
          </cell>
          <cell r="D17" t="str">
            <v>NO</v>
          </cell>
        </row>
        <row r="18">
          <cell r="A18" t="str">
            <v>021-</v>
          </cell>
          <cell r="B18" t="str">
            <v xml:space="preserve"> CAFCASS Central Costs</v>
          </cell>
          <cell r="C18" t="str">
            <v xml:space="preserve"> HQ Central</v>
          </cell>
          <cell r="D18" t="str">
            <v>NO</v>
          </cell>
        </row>
        <row r="19">
          <cell r="A19" t="str">
            <v>023-</v>
          </cell>
          <cell r="B19" t="str">
            <v xml:space="preserve"> Practice Learning Programme</v>
          </cell>
          <cell r="C19" t="str">
            <v xml:space="preserve"> Prac Learn</v>
          </cell>
          <cell r="D19" t="str">
            <v>NO</v>
          </cell>
        </row>
        <row r="20">
          <cell r="A20" t="str">
            <v>025-</v>
          </cell>
          <cell r="B20" t="str">
            <v xml:space="preserve"> CAFCASS Legal</v>
          </cell>
          <cell r="C20" t="str">
            <v xml:space="preserve"> CAFCAS Legal</v>
          </cell>
          <cell r="D20" t="str">
            <v>NO</v>
          </cell>
        </row>
        <row r="21">
          <cell r="A21" t="str">
            <v>026-</v>
          </cell>
          <cell r="B21" t="str">
            <v xml:space="preserve"> Corporate Directors</v>
          </cell>
          <cell r="C21" t="str">
            <v xml:space="preserve"> Corp Dir</v>
          </cell>
          <cell r="D21" t="str">
            <v>NO</v>
          </cell>
        </row>
        <row r="22">
          <cell r="A22" t="str">
            <v>027-</v>
          </cell>
          <cell r="B22" t="str">
            <v xml:space="preserve"> Partnerships</v>
          </cell>
          <cell r="C22" t="str">
            <v xml:space="preserve"> Partnerships</v>
          </cell>
          <cell r="D22" t="str">
            <v>NO</v>
          </cell>
        </row>
        <row r="23">
          <cell r="A23" t="str">
            <v>028-</v>
          </cell>
          <cell r="B23" t="str">
            <v xml:space="preserve"> Service Delivery</v>
          </cell>
          <cell r="C23" t="str">
            <v xml:space="preserve"> Svc Deliv</v>
          </cell>
          <cell r="D23" t="str">
            <v>NO</v>
          </cell>
        </row>
        <row r="24">
          <cell r="A24" t="str">
            <v>029-</v>
          </cell>
          <cell r="B24" t="str">
            <v xml:space="preserve"> Performance Management</v>
          </cell>
          <cell r="C24" t="str">
            <v xml:space="preserve"> Perf Mgmt</v>
          </cell>
          <cell r="D24" t="str">
            <v>NO</v>
          </cell>
        </row>
        <row r="25">
          <cell r="A25" t="str">
            <v>030-</v>
          </cell>
          <cell r="B25" t="str">
            <v xml:space="preserve"> Child Contact Centres (DCFS)</v>
          </cell>
          <cell r="C25" t="str">
            <v xml:space="preserve"> Child Contact C</v>
          </cell>
          <cell r="D25" t="str">
            <v>NO</v>
          </cell>
        </row>
        <row r="26">
          <cell r="A26" t="str">
            <v>041-</v>
          </cell>
          <cell r="B26" t="str">
            <v xml:space="preserve"> Procurement</v>
          </cell>
          <cell r="C26" t="str">
            <v xml:space="preserve"> Procurement</v>
          </cell>
          <cell r="D26" t="str">
            <v>CP</v>
          </cell>
        </row>
        <row r="27">
          <cell r="A27" t="str">
            <v>042-</v>
          </cell>
          <cell r="B27" t="str">
            <v xml:space="preserve"> Practice Development National Standards</v>
          </cell>
          <cell r="C27" t="str">
            <v xml:space="preserve"> PD Nat Standard</v>
          </cell>
          <cell r="D27" t="str">
            <v>CP</v>
          </cell>
        </row>
        <row r="28">
          <cell r="A28" t="str">
            <v>043-</v>
          </cell>
          <cell r="B28" t="str">
            <v xml:space="preserve"> Internal Communications</v>
          </cell>
          <cell r="C28" t="str">
            <v xml:space="preserve"> Internal Comms</v>
          </cell>
          <cell r="D28" t="str">
            <v>CP</v>
          </cell>
        </row>
        <row r="29">
          <cell r="A29" t="str">
            <v>044-</v>
          </cell>
          <cell r="B29" t="str">
            <v xml:space="preserve"> Birmingham Change Program</v>
          </cell>
          <cell r="C29" t="str">
            <v xml:space="preserve"> Bhm Change Prog</v>
          </cell>
          <cell r="D29" t="str">
            <v>CP</v>
          </cell>
        </row>
        <row r="30">
          <cell r="A30" t="str">
            <v>045-</v>
          </cell>
          <cell r="B30" t="str">
            <v xml:space="preserve"> Replacement IT System</v>
          </cell>
          <cell r="C30" t="str">
            <v xml:space="preserve"> Rep IT System</v>
          </cell>
          <cell r="D30" t="str">
            <v>CP</v>
          </cell>
        </row>
        <row r="31">
          <cell r="A31" t="str">
            <v>046-</v>
          </cell>
          <cell r="B31" t="str">
            <v xml:space="preserve"> SE Change Program</v>
          </cell>
          <cell r="C31" t="str">
            <v xml:space="preserve"> SE Change Progr</v>
          </cell>
          <cell r="D31" t="str">
            <v>CP</v>
          </cell>
        </row>
        <row r="32">
          <cell r="A32" t="str">
            <v>047-</v>
          </cell>
          <cell r="B32" t="str">
            <v xml:space="preserve"> London Change Program</v>
          </cell>
          <cell r="C32" t="str">
            <v xml:space="preserve"> Ldn Change Prog</v>
          </cell>
          <cell r="D32" t="str">
            <v>CP</v>
          </cell>
        </row>
        <row r="33">
          <cell r="A33" t="str">
            <v>048-</v>
          </cell>
          <cell r="B33" t="str">
            <v xml:space="preserve"> Staff Change</v>
          </cell>
          <cell r="C33" t="str">
            <v xml:space="preserve"> Staff Change</v>
          </cell>
          <cell r="D33" t="str">
            <v>CP</v>
          </cell>
        </row>
        <row r="34">
          <cell r="A34" t="str">
            <v>049-</v>
          </cell>
          <cell r="B34" t="str">
            <v xml:space="preserve"> Project Mgmt Change Program</v>
          </cell>
          <cell r="C34" t="str">
            <v xml:space="preserve"> PM Change Prog</v>
          </cell>
          <cell r="D34" t="str">
            <v>CP</v>
          </cell>
        </row>
        <row r="35">
          <cell r="A35" t="str">
            <v>050-</v>
          </cell>
          <cell r="B35" t="str">
            <v xml:space="preserve"> North East Regional Manager</v>
          </cell>
          <cell r="C35" t="str">
            <v xml:space="preserve"> NE RM</v>
          </cell>
          <cell r="D35" t="str">
            <v>NE</v>
          </cell>
        </row>
        <row r="36">
          <cell r="A36" t="str">
            <v>052-</v>
          </cell>
          <cell r="B36" t="str">
            <v xml:space="preserve"> North East Business Manager</v>
          </cell>
          <cell r="C36" t="str">
            <v xml:space="preserve"> NE BM</v>
          </cell>
          <cell r="D36" t="str">
            <v>NE</v>
          </cell>
        </row>
        <row r="37">
          <cell r="A37" t="str">
            <v>054-</v>
          </cell>
          <cell r="B37" t="str">
            <v xml:space="preserve"> NE Group Manager 1</v>
          </cell>
          <cell r="C37" t="str">
            <v xml:space="preserve"> NE Grp Man 1</v>
          </cell>
          <cell r="D37" t="str">
            <v>NE</v>
          </cell>
        </row>
        <row r="38">
          <cell r="A38" t="str">
            <v>056-</v>
          </cell>
          <cell r="B38" t="str">
            <v xml:space="preserve"> North of Tyne - Park View House</v>
          </cell>
          <cell r="C38" t="str">
            <v xml:space="preserve"> Nrth Tyn PVH</v>
          </cell>
          <cell r="D38" t="str">
            <v>NE</v>
          </cell>
        </row>
        <row r="39">
          <cell r="A39" t="str">
            <v>058-</v>
          </cell>
          <cell r="B39" t="str">
            <v xml:space="preserve"> North of Tyne - Cramlington</v>
          </cell>
          <cell r="C39" t="str">
            <v xml:space="preserve"> Nrth Tyn Crm</v>
          </cell>
          <cell r="D39" t="str">
            <v>NE</v>
          </cell>
        </row>
        <row r="40">
          <cell r="A40" t="str">
            <v>060-</v>
          </cell>
          <cell r="B40" t="str">
            <v xml:space="preserve"> South of Tyne - Hebburn</v>
          </cell>
          <cell r="C40" t="str">
            <v xml:space="preserve"> South of Tyn</v>
          </cell>
          <cell r="D40" t="str">
            <v>NE</v>
          </cell>
        </row>
        <row r="41">
          <cell r="A41" t="str">
            <v>062-</v>
          </cell>
          <cell r="B41" t="str">
            <v xml:space="preserve"> Durham</v>
          </cell>
          <cell r="C41" t="str">
            <v xml:space="preserve"> Durham</v>
          </cell>
          <cell r="D41" t="str">
            <v>NE</v>
          </cell>
        </row>
        <row r="42">
          <cell r="A42" t="str">
            <v>064-</v>
          </cell>
          <cell r="B42" t="str">
            <v xml:space="preserve"> Tees Valley</v>
          </cell>
          <cell r="C42" t="str">
            <v xml:space="preserve"> Tees Valley</v>
          </cell>
          <cell r="D42" t="str">
            <v>NE</v>
          </cell>
        </row>
        <row r="43">
          <cell r="A43" t="str">
            <v>066-</v>
          </cell>
          <cell r="B43" t="str">
            <v xml:space="preserve"> North East Training</v>
          </cell>
          <cell r="C43" t="str">
            <v xml:space="preserve"> NE Training</v>
          </cell>
          <cell r="D43" t="str">
            <v>NE</v>
          </cell>
        </row>
        <row r="44">
          <cell r="A44" t="str">
            <v>070-</v>
          </cell>
          <cell r="B44" t="str">
            <v xml:space="preserve"> North East Central Allocations</v>
          </cell>
          <cell r="C44" t="str">
            <v xml:space="preserve"> NE Central Allo</v>
          </cell>
          <cell r="D44" t="str">
            <v>NE</v>
          </cell>
        </row>
        <row r="45">
          <cell r="A45" t="str">
            <v>100-</v>
          </cell>
          <cell r="B45" t="str">
            <v xml:space="preserve"> NW Regional Office</v>
          </cell>
          <cell r="C45" t="str">
            <v xml:space="preserve"> NW Regional</v>
          </cell>
          <cell r="D45" t="str">
            <v>NW</v>
          </cell>
        </row>
        <row r="46">
          <cell r="A46" t="str">
            <v>102-</v>
          </cell>
          <cell r="B46" t="str">
            <v xml:space="preserve"> NW Flexible Workforce</v>
          </cell>
          <cell r="C46" t="str">
            <v xml:space="preserve"> NW Flex Wforce</v>
          </cell>
          <cell r="D46" t="str">
            <v>NW</v>
          </cell>
        </row>
        <row r="47">
          <cell r="A47" t="str">
            <v>104-</v>
          </cell>
          <cell r="B47" t="str">
            <v xml:space="preserve"> Rochdale 87 Mcr road</v>
          </cell>
          <cell r="C47" t="str">
            <v xml:space="preserve"> Rochdale 87</v>
          </cell>
          <cell r="D47" t="str">
            <v>NW</v>
          </cell>
        </row>
        <row r="48">
          <cell r="A48" t="str">
            <v>106-</v>
          </cell>
          <cell r="B48" t="str">
            <v xml:space="preserve"> St Helen's</v>
          </cell>
          <cell r="C48" t="str">
            <v xml:space="preserve"> St Helen's</v>
          </cell>
          <cell r="D48" t="str">
            <v>NW</v>
          </cell>
        </row>
        <row r="49">
          <cell r="A49" t="str">
            <v>108-</v>
          </cell>
          <cell r="B49" t="str">
            <v xml:space="preserve"> Manchester Withington</v>
          </cell>
          <cell r="C49" t="str">
            <v xml:space="preserve"> Mcr Withingt</v>
          </cell>
          <cell r="D49" t="str">
            <v>NW</v>
          </cell>
        </row>
        <row r="50">
          <cell r="A50" t="str">
            <v>110-</v>
          </cell>
          <cell r="B50" t="str">
            <v xml:space="preserve"> Cumbria</v>
          </cell>
          <cell r="C50" t="str">
            <v xml:space="preserve"> Cumbria</v>
          </cell>
          <cell r="D50" t="str">
            <v>NW</v>
          </cell>
        </row>
        <row r="51">
          <cell r="A51" t="str">
            <v>112-</v>
          </cell>
          <cell r="B51" t="str">
            <v xml:space="preserve"> Preston</v>
          </cell>
          <cell r="C51" t="str">
            <v xml:space="preserve"> Preston</v>
          </cell>
          <cell r="D51" t="str">
            <v>NW</v>
          </cell>
        </row>
        <row r="52">
          <cell r="A52" t="str">
            <v>114-</v>
          </cell>
          <cell r="B52" t="str">
            <v xml:space="preserve"> Sandbach &amp; Chester</v>
          </cell>
          <cell r="C52" t="str">
            <v xml:space="preserve"> Sandba/Ches</v>
          </cell>
          <cell r="D52" t="str">
            <v>NW</v>
          </cell>
        </row>
        <row r="53">
          <cell r="A53" t="str">
            <v>116-</v>
          </cell>
          <cell r="B53" t="str">
            <v xml:space="preserve"> Stockport 1</v>
          </cell>
          <cell r="C53" t="str">
            <v xml:space="preserve"> Stockport 1</v>
          </cell>
          <cell r="D53" t="str">
            <v>NW</v>
          </cell>
        </row>
        <row r="54">
          <cell r="A54" t="str">
            <v>118-</v>
          </cell>
          <cell r="B54" t="str">
            <v xml:space="preserve"> Bolton 3 Gt Moor St</v>
          </cell>
          <cell r="C54" t="str">
            <v xml:space="preserve"> Bolton 3 Gt</v>
          </cell>
          <cell r="D54" t="str">
            <v>NW</v>
          </cell>
        </row>
        <row r="55">
          <cell r="A55" t="str">
            <v>120-</v>
          </cell>
          <cell r="B55" t="str">
            <v xml:space="preserve"> Liverpool State House</v>
          </cell>
          <cell r="C55" t="str">
            <v xml:space="preserve"> Lpool State</v>
          </cell>
          <cell r="D55" t="str">
            <v>NW</v>
          </cell>
        </row>
        <row r="56">
          <cell r="A56" t="str">
            <v>122-</v>
          </cell>
          <cell r="B56" t="str">
            <v xml:space="preserve"> NW Training</v>
          </cell>
          <cell r="C56" t="str">
            <v xml:space="preserve"> NW Training</v>
          </cell>
          <cell r="D56" t="str">
            <v>NW</v>
          </cell>
        </row>
        <row r="57">
          <cell r="A57" t="str">
            <v>124-</v>
          </cell>
          <cell r="B57" t="str">
            <v xml:space="preserve"> NW not used 1</v>
          </cell>
          <cell r="C57" t="str">
            <v xml:space="preserve"> NW not used 1</v>
          </cell>
          <cell r="D57" t="str">
            <v>NW</v>
          </cell>
        </row>
        <row r="58">
          <cell r="A58" t="str">
            <v>126-</v>
          </cell>
          <cell r="B58" t="str">
            <v xml:space="preserve"> Warrington</v>
          </cell>
          <cell r="C58" t="str">
            <v xml:space="preserve"> Warrington</v>
          </cell>
          <cell r="D58" t="str">
            <v>NW</v>
          </cell>
        </row>
        <row r="59">
          <cell r="A59" t="str">
            <v>128-</v>
          </cell>
          <cell r="B59" t="str">
            <v xml:space="preserve"> Lancaster &amp; Blackpool</v>
          </cell>
          <cell r="C59" t="str">
            <v xml:space="preserve"> Lanca/Blackp</v>
          </cell>
          <cell r="D59" t="str">
            <v>NW</v>
          </cell>
        </row>
        <row r="60">
          <cell r="A60" t="str">
            <v>130-</v>
          </cell>
          <cell r="B60" t="str">
            <v xml:space="preserve"> Liverpool Albert Dock</v>
          </cell>
          <cell r="C60" t="str">
            <v xml:space="preserve"> Lpool Albert</v>
          </cell>
          <cell r="D60" t="str">
            <v>NW</v>
          </cell>
        </row>
        <row r="61">
          <cell r="A61" t="str">
            <v>132-</v>
          </cell>
          <cell r="B61" t="str">
            <v xml:space="preserve"> Manchester Byrom</v>
          </cell>
          <cell r="C61" t="str">
            <v xml:space="preserve"> Mcr Byrom</v>
          </cell>
          <cell r="D61" t="str">
            <v>NW</v>
          </cell>
        </row>
        <row r="62">
          <cell r="A62" t="str">
            <v>134-</v>
          </cell>
          <cell r="B62" t="str">
            <v xml:space="preserve"> NW not used 2</v>
          </cell>
          <cell r="C62" t="str">
            <v xml:space="preserve"> NW not used 2</v>
          </cell>
          <cell r="D62" t="str">
            <v>NW</v>
          </cell>
        </row>
        <row r="63">
          <cell r="A63" t="str">
            <v>136-</v>
          </cell>
          <cell r="B63" t="str">
            <v xml:space="preserve"> Southport</v>
          </cell>
          <cell r="C63" t="str">
            <v xml:space="preserve"> Southport</v>
          </cell>
          <cell r="D63" t="str">
            <v>NW</v>
          </cell>
        </row>
        <row r="64">
          <cell r="A64" t="str">
            <v>138-</v>
          </cell>
          <cell r="B64" t="str">
            <v xml:space="preserve"> Participation Development Work</v>
          </cell>
          <cell r="C64" t="str">
            <v xml:space="preserve"> PDW</v>
          </cell>
          <cell r="D64" t="str">
            <v>NW</v>
          </cell>
        </row>
        <row r="65">
          <cell r="A65" t="str">
            <v>139-</v>
          </cell>
          <cell r="B65" t="str">
            <v xml:space="preserve"> Blackburn Office Moves</v>
          </cell>
          <cell r="C65" t="str">
            <v xml:space="preserve"> Blackburn Move</v>
          </cell>
          <cell r="D65" t="str">
            <v>NW</v>
          </cell>
        </row>
        <row r="66">
          <cell r="A66" t="str">
            <v>140-</v>
          </cell>
          <cell r="B66" t="str">
            <v xml:space="preserve"> Liverpool Office Moves</v>
          </cell>
          <cell r="C66" t="str">
            <v xml:space="preserve"> Liverpool Move</v>
          </cell>
          <cell r="D66" t="str">
            <v>NW</v>
          </cell>
        </row>
        <row r="67">
          <cell r="A67" t="str">
            <v>200-</v>
          </cell>
          <cell r="B67" t="str">
            <v xml:space="preserve"> YH Regional Office</v>
          </cell>
          <cell r="C67" t="str">
            <v xml:space="preserve"> YH RO</v>
          </cell>
          <cell r="D67" t="str">
            <v>YH</v>
          </cell>
        </row>
        <row r="68">
          <cell r="A68" t="str">
            <v>201-</v>
          </cell>
          <cell r="B68" t="str">
            <v xml:space="preserve"> YH Flexible Staffing</v>
          </cell>
          <cell r="C68" t="str">
            <v xml:space="preserve"> YH Flexible</v>
          </cell>
          <cell r="D68" t="str">
            <v>YH</v>
          </cell>
        </row>
        <row r="69">
          <cell r="A69" t="str">
            <v>202-</v>
          </cell>
          <cell r="B69" t="str">
            <v xml:space="preserve"> YH Region Wide</v>
          </cell>
          <cell r="C69" t="str">
            <v xml:space="preserve"> YH Region</v>
          </cell>
          <cell r="D69" t="str">
            <v>YH</v>
          </cell>
        </row>
        <row r="70">
          <cell r="A70" t="str">
            <v>204-</v>
          </cell>
          <cell r="B70" t="str">
            <v xml:space="preserve"> Bradford A</v>
          </cell>
          <cell r="C70" t="str">
            <v xml:space="preserve"> Brad A</v>
          </cell>
          <cell r="D70" t="str">
            <v>YH</v>
          </cell>
        </row>
        <row r="71">
          <cell r="A71" t="str">
            <v>205-</v>
          </cell>
          <cell r="B71" t="str">
            <v xml:space="preserve"> Bradford C</v>
          </cell>
          <cell r="C71" t="str">
            <v xml:space="preserve"> Brad C</v>
          </cell>
          <cell r="D71" t="str">
            <v>YH</v>
          </cell>
        </row>
        <row r="72">
          <cell r="A72" t="str">
            <v>206-</v>
          </cell>
          <cell r="B72" t="str">
            <v xml:space="preserve"> Bradford B</v>
          </cell>
          <cell r="C72" t="str">
            <v xml:space="preserve"> Brad B</v>
          </cell>
          <cell r="D72" t="str">
            <v>YH</v>
          </cell>
        </row>
        <row r="73">
          <cell r="A73" t="str">
            <v>207-</v>
          </cell>
          <cell r="B73" t="str">
            <v xml:space="preserve"> Kenburgh House Building</v>
          </cell>
          <cell r="C73" t="str">
            <v xml:space="preserve"> KH</v>
          </cell>
          <cell r="D73" t="str">
            <v>YH</v>
          </cell>
        </row>
        <row r="74">
          <cell r="A74" t="str">
            <v>208-</v>
          </cell>
          <cell r="B74" t="str">
            <v xml:space="preserve"> Leeds A</v>
          </cell>
          <cell r="C74" t="str">
            <v xml:space="preserve"> Leeds A</v>
          </cell>
          <cell r="D74" t="str">
            <v>YH</v>
          </cell>
        </row>
        <row r="75">
          <cell r="A75" t="str">
            <v>209-</v>
          </cell>
          <cell r="B75" t="str">
            <v xml:space="preserve"> Leeds B</v>
          </cell>
          <cell r="C75" t="str">
            <v xml:space="preserve"> Leeds B</v>
          </cell>
          <cell r="D75" t="str">
            <v>YH</v>
          </cell>
        </row>
        <row r="76">
          <cell r="A76" t="str">
            <v>210-</v>
          </cell>
          <cell r="B76" t="str">
            <v xml:space="preserve"> Wakefield</v>
          </cell>
          <cell r="C76" t="str">
            <v xml:space="preserve"> Wakefield</v>
          </cell>
          <cell r="D76" t="str">
            <v>YH</v>
          </cell>
        </row>
        <row r="77">
          <cell r="A77" t="str">
            <v>212-</v>
          </cell>
          <cell r="B77" t="str">
            <v xml:space="preserve"> Batley</v>
          </cell>
          <cell r="C77" t="str">
            <v xml:space="preserve"> Batley</v>
          </cell>
          <cell r="D77" t="str">
            <v>YH</v>
          </cell>
        </row>
        <row r="78">
          <cell r="A78" t="str">
            <v>214-</v>
          </cell>
          <cell r="B78" t="str">
            <v xml:space="preserve"> Partnerships &amp; ACPC</v>
          </cell>
          <cell r="C78" t="str">
            <v xml:space="preserve"> Pship_ACPC</v>
          </cell>
          <cell r="D78" t="str">
            <v>YH</v>
          </cell>
        </row>
        <row r="79">
          <cell r="A79" t="str">
            <v>216-</v>
          </cell>
          <cell r="B79" t="str">
            <v xml:space="preserve"> York &amp; North Yorkshire Private Law</v>
          </cell>
          <cell r="C79" t="str">
            <v xml:space="preserve"> Y &amp; NY Priv</v>
          </cell>
          <cell r="D79" t="str">
            <v>YH</v>
          </cell>
        </row>
        <row r="80">
          <cell r="A80" t="str">
            <v>218-</v>
          </cell>
          <cell r="B80" t="str">
            <v xml:space="preserve"> North Humberside 2</v>
          </cell>
          <cell r="C80" t="str">
            <v xml:space="preserve"> N Humb 2</v>
          </cell>
          <cell r="D80" t="str">
            <v>YH</v>
          </cell>
        </row>
        <row r="81">
          <cell r="A81" t="str">
            <v>219-</v>
          </cell>
          <cell r="B81" t="str">
            <v xml:space="preserve"> South Humberside</v>
          </cell>
          <cell r="C81" t="str">
            <v xml:space="preserve"> S Humb</v>
          </cell>
          <cell r="D81" t="str">
            <v>YH</v>
          </cell>
        </row>
        <row r="82">
          <cell r="A82" t="str">
            <v>220-</v>
          </cell>
          <cell r="B82" t="str">
            <v xml:space="preserve"> North Humberside 1</v>
          </cell>
          <cell r="C82" t="str">
            <v xml:space="preserve"> N Humb 1</v>
          </cell>
          <cell r="D82" t="str">
            <v>YH</v>
          </cell>
        </row>
        <row r="83">
          <cell r="A83" t="str">
            <v>221-</v>
          </cell>
          <cell r="B83" t="str">
            <v xml:space="preserve"> North Humberside Building</v>
          </cell>
          <cell r="C83" t="str">
            <v xml:space="preserve"> NH Building</v>
          </cell>
          <cell r="D83" t="str">
            <v>YH</v>
          </cell>
        </row>
        <row r="84">
          <cell r="A84" t="str">
            <v>222-</v>
          </cell>
          <cell r="B84" t="str">
            <v xml:space="preserve"> South Yorkshire Public Law</v>
          </cell>
          <cell r="C84" t="str">
            <v xml:space="preserve"> S Yorks Pub</v>
          </cell>
          <cell r="D84" t="str">
            <v>YH</v>
          </cell>
        </row>
        <row r="85">
          <cell r="A85" t="str">
            <v>224-</v>
          </cell>
          <cell r="B85" t="str">
            <v xml:space="preserve"> YH Contingency</v>
          </cell>
          <cell r="C85" t="str">
            <v xml:space="preserve"> YH Contingency</v>
          </cell>
          <cell r="D85" t="str">
            <v>YH</v>
          </cell>
        </row>
        <row r="86">
          <cell r="A86" t="str">
            <v>226-</v>
          </cell>
          <cell r="B86" t="str">
            <v xml:space="preserve"> Sheffield &amp; Barnsley Private Law</v>
          </cell>
          <cell r="C86" t="str">
            <v xml:space="preserve"> Shef &amp; Barns</v>
          </cell>
          <cell r="D86" t="str">
            <v>YH</v>
          </cell>
        </row>
        <row r="87">
          <cell r="A87" t="str">
            <v>228-</v>
          </cell>
          <cell r="B87" t="str">
            <v xml:space="preserve"> Regional KLD</v>
          </cell>
          <cell r="C87" t="str">
            <v xml:space="preserve"> Regional KLD</v>
          </cell>
          <cell r="D87" t="str">
            <v>YH</v>
          </cell>
        </row>
        <row r="88">
          <cell r="A88" t="str">
            <v>230-</v>
          </cell>
          <cell r="B88" t="str">
            <v xml:space="preserve"> Leeds Park Cross Mews Building</v>
          </cell>
          <cell r="C88" t="str">
            <v xml:space="preserve"> Prk Cx Build</v>
          </cell>
          <cell r="D88" t="str">
            <v>YH</v>
          </cell>
        </row>
        <row r="89">
          <cell r="A89" t="str">
            <v>231-</v>
          </cell>
          <cell r="B89" t="str">
            <v xml:space="preserve"> Leeds Admin</v>
          </cell>
          <cell r="C89" t="str">
            <v xml:space="preserve"> Leeds Admin</v>
          </cell>
          <cell r="D89" t="str">
            <v>YH</v>
          </cell>
        </row>
        <row r="90">
          <cell r="A90" t="str">
            <v>232-</v>
          </cell>
          <cell r="B90" t="str">
            <v xml:space="preserve"> York &amp; North Yorkshire Public &amp; Pri</v>
          </cell>
          <cell r="C90" t="str">
            <v xml:space="preserve"> York &amp; NY</v>
          </cell>
          <cell r="D90" t="str">
            <v>YH</v>
          </cell>
        </row>
        <row r="91">
          <cell r="A91" t="str">
            <v>234-</v>
          </cell>
          <cell r="B91" t="str">
            <v xml:space="preserve"> Orsborn House Building</v>
          </cell>
          <cell r="C91" t="str">
            <v xml:space="preserve"> Osbrn Hs Bld</v>
          </cell>
          <cell r="D91" t="str">
            <v>YH</v>
          </cell>
        </row>
        <row r="92">
          <cell r="A92" t="str">
            <v>236-</v>
          </cell>
          <cell r="B92" t="str">
            <v xml:space="preserve"> Doncaster</v>
          </cell>
          <cell r="C92" t="str">
            <v xml:space="preserve"> Doncaster</v>
          </cell>
          <cell r="D92" t="str">
            <v>YH</v>
          </cell>
        </row>
        <row r="93">
          <cell r="A93" t="str">
            <v>238-</v>
          </cell>
          <cell r="B93" t="str">
            <v xml:space="preserve"> Rotherham</v>
          </cell>
          <cell r="C93" t="str">
            <v xml:space="preserve"> Rotherham</v>
          </cell>
          <cell r="D93" t="str">
            <v>YH</v>
          </cell>
        </row>
        <row r="94">
          <cell r="A94" t="str">
            <v>240-</v>
          </cell>
          <cell r="B94" t="str">
            <v xml:space="preserve"> Sheffield</v>
          </cell>
          <cell r="C94" t="str">
            <v xml:space="preserve"> Sheffield</v>
          </cell>
          <cell r="D94" t="str">
            <v>YH</v>
          </cell>
        </row>
        <row r="95">
          <cell r="A95" t="str">
            <v>242-</v>
          </cell>
          <cell r="B95" t="str">
            <v xml:space="preserve"> Barnsley</v>
          </cell>
          <cell r="C95" t="str">
            <v xml:space="preserve"> Barnsley</v>
          </cell>
          <cell r="D95" t="str">
            <v>YH</v>
          </cell>
        </row>
        <row r="96">
          <cell r="A96" t="str">
            <v>300-</v>
          </cell>
          <cell r="B96" t="str">
            <v xml:space="preserve"> WM Regional Manager - not used</v>
          </cell>
          <cell r="C96" t="str">
            <v xml:space="preserve"> WM Not Used 4</v>
          </cell>
          <cell r="D96" t="str">
            <v>WM</v>
          </cell>
        </row>
        <row r="97">
          <cell r="A97" t="str">
            <v>302-</v>
          </cell>
          <cell r="B97" t="str">
            <v xml:space="preserve"> WM Regional Office</v>
          </cell>
          <cell r="C97" t="str">
            <v xml:space="preserve"> WM Reg</v>
          </cell>
          <cell r="D97" t="str">
            <v>WM</v>
          </cell>
        </row>
        <row r="98">
          <cell r="A98" t="str">
            <v>304-</v>
          </cell>
          <cell r="B98" t="str">
            <v xml:space="preserve"> WM Not Used 1</v>
          </cell>
          <cell r="C98" t="str">
            <v xml:space="preserve"> WM Not Used1</v>
          </cell>
          <cell r="D98" t="str">
            <v>WM</v>
          </cell>
        </row>
        <row r="99">
          <cell r="A99" t="str">
            <v>306-</v>
          </cell>
          <cell r="B99" t="str">
            <v xml:space="preserve"> WM Not Used 2</v>
          </cell>
          <cell r="C99" t="str">
            <v xml:space="preserve"> WM Not Used2</v>
          </cell>
          <cell r="D99" t="str">
            <v>WM</v>
          </cell>
        </row>
        <row r="100">
          <cell r="A100" t="str">
            <v>308-</v>
          </cell>
          <cell r="B100" t="str">
            <v xml:space="preserve"> Coventry &amp; W'shire Priv Law - not used</v>
          </cell>
          <cell r="C100" t="str">
            <v xml:space="preserve"> WM Not Used 5</v>
          </cell>
          <cell r="D100" t="str">
            <v>WM</v>
          </cell>
        </row>
        <row r="101">
          <cell r="A101" t="str">
            <v>310-</v>
          </cell>
          <cell r="B101" t="str">
            <v xml:space="preserve"> Coventry Converged</v>
          </cell>
          <cell r="C101" t="str">
            <v xml:space="preserve"> Cov Conv</v>
          </cell>
          <cell r="D101" t="str">
            <v>WM</v>
          </cell>
        </row>
        <row r="102">
          <cell r="A102" t="str">
            <v>312-</v>
          </cell>
          <cell r="B102" t="str">
            <v xml:space="preserve"> North Marches Converged</v>
          </cell>
          <cell r="C102" t="str">
            <v xml:space="preserve"> NM Conv</v>
          </cell>
          <cell r="D102" t="str">
            <v>WM</v>
          </cell>
        </row>
        <row r="103">
          <cell r="A103" t="str">
            <v>314-</v>
          </cell>
          <cell r="B103" t="str">
            <v xml:space="preserve"> South Marches Converged</v>
          </cell>
          <cell r="C103" t="str">
            <v xml:space="preserve"> SM Conv</v>
          </cell>
          <cell r="D103" t="str">
            <v>WM</v>
          </cell>
        </row>
        <row r="104">
          <cell r="A104" t="str">
            <v>316-</v>
          </cell>
          <cell r="B104" t="str">
            <v xml:space="preserve"> Dudley Converged</v>
          </cell>
          <cell r="C104" t="str">
            <v xml:space="preserve"> Dud Conv</v>
          </cell>
          <cell r="D104" t="str">
            <v>WM</v>
          </cell>
        </row>
        <row r="105">
          <cell r="A105" t="str">
            <v>318-</v>
          </cell>
          <cell r="B105" t="str">
            <v xml:space="preserve"> Black Country Public Law - not used</v>
          </cell>
          <cell r="C105" t="str">
            <v xml:space="preserve"> WM Not Used 7</v>
          </cell>
          <cell r="D105" t="str">
            <v>WM</v>
          </cell>
        </row>
        <row r="106">
          <cell r="A106" t="str">
            <v>320-</v>
          </cell>
          <cell r="B106" t="str">
            <v xml:space="preserve"> Walsall Converged</v>
          </cell>
          <cell r="C106" t="str">
            <v xml:space="preserve"> Wal Conv</v>
          </cell>
          <cell r="D106" t="str">
            <v>WM</v>
          </cell>
        </row>
        <row r="107">
          <cell r="A107" t="str">
            <v>322-</v>
          </cell>
          <cell r="B107" t="str">
            <v xml:space="preserve"> Wolverhampton Converged</v>
          </cell>
          <cell r="C107" t="str">
            <v xml:space="preserve"> Wolv Conv</v>
          </cell>
          <cell r="D107" t="str">
            <v>WM</v>
          </cell>
        </row>
        <row r="108">
          <cell r="A108" t="str">
            <v>324-</v>
          </cell>
          <cell r="B108" t="str">
            <v xml:space="preserve"> WM Not Used 6</v>
          </cell>
          <cell r="C108" t="str">
            <v xml:space="preserve"> WM Not Used6</v>
          </cell>
          <cell r="D108" t="str">
            <v>WM</v>
          </cell>
        </row>
        <row r="109">
          <cell r="A109" t="str">
            <v>326-</v>
          </cell>
          <cell r="B109" t="str">
            <v xml:space="preserve"> Birmingham Public Law - not used</v>
          </cell>
          <cell r="C109" t="str">
            <v xml:space="preserve"> WM Not Used 8</v>
          </cell>
          <cell r="D109" t="str">
            <v>WM</v>
          </cell>
        </row>
        <row r="110">
          <cell r="A110" t="str">
            <v>328-</v>
          </cell>
          <cell r="B110" t="str">
            <v xml:space="preserve"> Birmingham Converged</v>
          </cell>
          <cell r="C110" t="str">
            <v xml:space="preserve"> Bham Conv</v>
          </cell>
          <cell r="D110" t="str">
            <v>WM</v>
          </cell>
        </row>
        <row r="111">
          <cell r="A111" t="str">
            <v>330-</v>
          </cell>
          <cell r="B111" t="str">
            <v xml:space="preserve"> South Staffs Converged</v>
          </cell>
          <cell r="C111" t="str">
            <v xml:space="preserve"> Sstaf Conv</v>
          </cell>
          <cell r="D111" t="str">
            <v>WM</v>
          </cell>
        </row>
        <row r="112">
          <cell r="A112" t="str">
            <v>332-</v>
          </cell>
          <cell r="B112" t="str">
            <v xml:space="preserve"> North Staffs Converged</v>
          </cell>
          <cell r="C112" t="str">
            <v xml:space="preserve"> Nstaf Conv</v>
          </cell>
          <cell r="D112" t="str">
            <v>WM</v>
          </cell>
        </row>
        <row r="113">
          <cell r="A113" t="str">
            <v>334-</v>
          </cell>
          <cell r="B113" t="str">
            <v xml:space="preserve"> Stafford Redevelopment</v>
          </cell>
          <cell r="C113" t="str">
            <v xml:space="preserve"> Staf Dev Projec</v>
          </cell>
          <cell r="D113" t="str">
            <v>WM</v>
          </cell>
        </row>
        <row r="114">
          <cell r="A114" t="str">
            <v>336-</v>
          </cell>
          <cell r="B114" t="str">
            <v xml:space="preserve"> Shrewsbury Relocation</v>
          </cell>
          <cell r="C114" t="str">
            <v xml:space="preserve"> Shrews Reloc</v>
          </cell>
          <cell r="D114" t="str">
            <v>WM</v>
          </cell>
        </row>
        <row r="115">
          <cell r="A115" t="str">
            <v>400-</v>
          </cell>
          <cell r="B115" t="str">
            <v xml:space="preserve"> EM Business Manager</v>
          </cell>
          <cell r="C115" t="str">
            <v xml:space="preserve"> Em Business</v>
          </cell>
          <cell r="D115" t="str">
            <v>EM</v>
          </cell>
        </row>
        <row r="116">
          <cell r="A116" t="str">
            <v>402-</v>
          </cell>
          <cell r="B116" t="str">
            <v xml:space="preserve"> EM Head of Prof Dev</v>
          </cell>
          <cell r="C116" t="str">
            <v xml:space="preserve"> EM Head of P</v>
          </cell>
          <cell r="D116" t="str">
            <v>EM</v>
          </cell>
        </row>
        <row r="117">
          <cell r="A117" t="str">
            <v>404-</v>
          </cell>
          <cell r="B117" t="str">
            <v xml:space="preserve"> EM Regional Manager</v>
          </cell>
          <cell r="C117" t="str">
            <v xml:space="preserve"> EM Regional</v>
          </cell>
          <cell r="D117" t="str">
            <v>EM</v>
          </cell>
        </row>
        <row r="118">
          <cell r="A118" t="str">
            <v>406-</v>
          </cell>
          <cell r="B118" t="str">
            <v xml:space="preserve"> EM Derby Private</v>
          </cell>
          <cell r="C118" t="str">
            <v xml:space="preserve"> EM Derby Pri</v>
          </cell>
          <cell r="D118" t="str">
            <v>EM</v>
          </cell>
        </row>
        <row r="119">
          <cell r="A119" t="str">
            <v>408-</v>
          </cell>
          <cell r="B119" t="str">
            <v xml:space="preserve"> EM Derby Public</v>
          </cell>
          <cell r="C119" t="str">
            <v xml:space="preserve"> EM Derby Pub</v>
          </cell>
          <cell r="D119" t="str">
            <v>EM</v>
          </cell>
        </row>
        <row r="120">
          <cell r="A120" t="str">
            <v>410-</v>
          </cell>
          <cell r="B120" t="str">
            <v xml:space="preserve"> EM Leic Private</v>
          </cell>
          <cell r="C120" t="str">
            <v xml:space="preserve"> EM Leic Priv</v>
          </cell>
          <cell r="D120" t="str">
            <v>EM</v>
          </cell>
        </row>
        <row r="121">
          <cell r="A121" t="str">
            <v>412-</v>
          </cell>
          <cell r="B121" t="str">
            <v xml:space="preserve"> EM Leic Public</v>
          </cell>
          <cell r="C121" t="str">
            <v xml:space="preserve"> EM Leic Publ</v>
          </cell>
          <cell r="D121" t="str">
            <v>EM</v>
          </cell>
        </row>
        <row r="122">
          <cell r="A122" t="str">
            <v>414-</v>
          </cell>
          <cell r="B122" t="str">
            <v xml:space="preserve"> EM Notts Private</v>
          </cell>
          <cell r="C122" t="str">
            <v xml:space="preserve"> EM Notts Pri</v>
          </cell>
          <cell r="D122" t="str">
            <v>EM</v>
          </cell>
        </row>
        <row r="123">
          <cell r="A123" t="str">
            <v>416-</v>
          </cell>
          <cell r="B123" t="str">
            <v xml:space="preserve"> EM Notts Public</v>
          </cell>
          <cell r="C123" t="str">
            <v xml:space="preserve"> EM Notts Pub</v>
          </cell>
          <cell r="D123" t="str">
            <v>EM</v>
          </cell>
        </row>
        <row r="124">
          <cell r="A124" t="str">
            <v>418-</v>
          </cell>
          <cell r="B124" t="str">
            <v xml:space="preserve"> EM Lincs Private</v>
          </cell>
          <cell r="C124" t="str">
            <v xml:space="preserve"> EM Lincs Pri</v>
          </cell>
          <cell r="D124" t="str">
            <v>EM</v>
          </cell>
        </row>
        <row r="125">
          <cell r="A125" t="str">
            <v>420-</v>
          </cell>
          <cell r="B125" t="str">
            <v xml:space="preserve"> EM Lincs Public</v>
          </cell>
          <cell r="C125" t="str">
            <v xml:space="preserve"> EM Lincs Pub</v>
          </cell>
          <cell r="D125" t="str">
            <v>EM</v>
          </cell>
        </row>
        <row r="126">
          <cell r="A126" t="str">
            <v>422-</v>
          </cell>
          <cell r="B126" t="str">
            <v xml:space="preserve"> EM Northants Private</v>
          </cell>
          <cell r="C126" t="str">
            <v xml:space="preserve"> EM Nhants Pri</v>
          </cell>
          <cell r="D126" t="str">
            <v>EM</v>
          </cell>
        </row>
        <row r="127">
          <cell r="A127" t="str">
            <v>424-</v>
          </cell>
          <cell r="B127" t="str">
            <v xml:space="preserve"> EM Northants Public</v>
          </cell>
          <cell r="C127" t="str">
            <v xml:space="preserve"> EM Nhants Pub</v>
          </cell>
          <cell r="D127" t="str">
            <v>EM</v>
          </cell>
        </row>
        <row r="128">
          <cell r="A128" t="str">
            <v>500-</v>
          </cell>
          <cell r="B128" t="str">
            <v xml:space="preserve"> Eastern Regional Manager</v>
          </cell>
          <cell r="C128" t="str">
            <v xml:space="preserve"> Eastern RM</v>
          </cell>
          <cell r="D128" t="str">
            <v>EA</v>
          </cell>
        </row>
        <row r="129">
          <cell r="A129" t="str">
            <v>502-</v>
          </cell>
          <cell r="B129" t="str">
            <v xml:space="preserve"> Eastern Business Manager</v>
          </cell>
          <cell r="C129" t="str">
            <v xml:space="preserve"> Eastern BM</v>
          </cell>
          <cell r="D129" t="str">
            <v>EA</v>
          </cell>
        </row>
        <row r="130">
          <cell r="A130" t="str">
            <v>504-</v>
          </cell>
          <cell r="B130" t="str">
            <v xml:space="preserve"> Regional Spend - Eastern</v>
          </cell>
          <cell r="C130" t="str">
            <v xml:space="preserve"> E Regional S</v>
          </cell>
          <cell r="D130" t="str">
            <v>EA</v>
          </cell>
        </row>
        <row r="131">
          <cell r="A131" t="str">
            <v>506-</v>
          </cell>
          <cell r="B131" t="str">
            <v xml:space="preserve"> Bedford Combined - East</v>
          </cell>
          <cell r="C131" t="str">
            <v xml:space="preserve"> Bedford Comb</v>
          </cell>
          <cell r="D131" t="str">
            <v>EA</v>
          </cell>
        </row>
        <row r="132">
          <cell r="A132" t="str">
            <v>508-</v>
          </cell>
          <cell r="B132" t="str">
            <v xml:space="preserve"> BedsHerts Combined Off Spend - East</v>
          </cell>
          <cell r="C132" t="str">
            <v xml:space="preserve"> BedHert Comb</v>
          </cell>
          <cell r="D132" t="str">
            <v>EA</v>
          </cell>
        </row>
        <row r="133">
          <cell r="A133" t="str">
            <v>510-</v>
          </cell>
          <cell r="B133" t="str">
            <v xml:space="preserve"> Cambridge Public Law</v>
          </cell>
          <cell r="C133" t="str">
            <v xml:space="preserve"> Cmbridge Pub</v>
          </cell>
          <cell r="D133" t="str">
            <v>EA</v>
          </cell>
        </row>
        <row r="134">
          <cell r="A134" t="str">
            <v>512-</v>
          </cell>
          <cell r="B134" t="str">
            <v xml:space="preserve"> Cambridge Private Law</v>
          </cell>
          <cell r="C134" t="str">
            <v xml:space="preserve"> Cmbridge Pri</v>
          </cell>
          <cell r="D134" t="str">
            <v>EA</v>
          </cell>
        </row>
        <row r="135">
          <cell r="A135" t="str">
            <v>514-</v>
          </cell>
          <cell r="B135" t="str">
            <v xml:space="preserve"> Cambridge Combined  Eastern</v>
          </cell>
          <cell r="C135" t="str">
            <v xml:space="preserve"> Cmbridge Com</v>
          </cell>
          <cell r="D135" t="str">
            <v>EA</v>
          </cell>
        </row>
        <row r="136">
          <cell r="A136" t="str">
            <v>516-</v>
          </cell>
          <cell r="B136" t="str">
            <v xml:space="preserve"> Chelmsford Combined  Essex  East</v>
          </cell>
          <cell r="C136" t="str">
            <v xml:space="preserve"> Chelmsford</v>
          </cell>
          <cell r="D136" t="str">
            <v>EA</v>
          </cell>
        </row>
        <row r="137">
          <cell r="A137" t="str">
            <v>518-</v>
          </cell>
          <cell r="B137" t="str">
            <v xml:space="preserve"> Colchester Combined  Essex  East</v>
          </cell>
          <cell r="C137" t="str">
            <v xml:space="preserve"> Colchester</v>
          </cell>
          <cell r="D137" t="str">
            <v>EA</v>
          </cell>
        </row>
        <row r="138">
          <cell r="A138" t="str">
            <v>520-</v>
          </cell>
          <cell r="B138" t="str">
            <v xml:space="preserve"> SE Contractors - Eastern</v>
          </cell>
          <cell r="C138" t="str">
            <v xml:space="preserve"> Self Empl</v>
          </cell>
          <cell r="D138" t="str">
            <v>EA</v>
          </cell>
        </row>
        <row r="139">
          <cell r="A139" t="str">
            <v>522-</v>
          </cell>
          <cell r="B139" t="str">
            <v xml:space="preserve"> Herts SA Private - Eastern</v>
          </cell>
          <cell r="C139" t="str">
            <v xml:space="preserve"> Herts SA Pri</v>
          </cell>
          <cell r="D139" t="str">
            <v>EA</v>
          </cell>
        </row>
        <row r="140">
          <cell r="A140" t="str">
            <v>524-</v>
          </cell>
          <cell r="B140" t="str">
            <v xml:space="preserve"> Herts St Private - Eastern</v>
          </cell>
          <cell r="C140" t="str">
            <v xml:space="preserve"> Herts St Pri</v>
          </cell>
          <cell r="D140" t="str">
            <v>EA</v>
          </cell>
        </row>
        <row r="141">
          <cell r="A141" t="str">
            <v>526-</v>
          </cell>
          <cell r="B141" t="str">
            <v xml:space="preserve"> Norfolk Public - Eastern</v>
          </cell>
          <cell r="C141" t="str">
            <v xml:space="preserve"> Norfolk Publ</v>
          </cell>
          <cell r="D141" t="str">
            <v>EA</v>
          </cell>
        </row>
        <row r="142">
          <cell r="A142" t="str">
            <v>528-</v>
          </cell>
          <cell r="B142" t="str">
            <v xml:space="preserve"> Norfolk Combined - Eastern</v>
          </cell>
          <cell r="C142" t="str">
            <v xml:space="preserve"> Norfolk Comb</v>
          </cell>
          <cell r="D142" t="str">
            <v>EA</v>
          </cell>
        </row>
        <row r="143">
          <cell r="A143" t="str">
            <v>530-</v>
          </cell>
          <cell r="B143" t="str">
            <v xml:space="preserve"> Suffolk Combined - Eastern</v>
          </cell>
          <cell r="C143" t="str">
            <v xml:space="preserve"> Suffolk Comb</v>
          </cell>
          <cell r="D143" t="str">
            <v>EA</v>
          </cell>
        </row>
        <row r="144">
          <cell r="A144" t="str">
            <v>532-</v>
          </cell>
          <cell r="B144" t="str">
            <v xml:space="preserve"> Suffolk Private - Eastern</v>
          </cell>
          <cell r="C144" t="str">
            <v xml:space="preserve"> Suffolk Priv</v>
          </cell>
          <cell r="D144" t="str">
            <v>EA</v>
          </cell>
        </row>
        <row r="145">
          <cell r="A145" t="str">
            <v>534-</v>
          </cell>
          <cell r="B145" t="str">
            <v xml:space="preserve"> East Obsolete (94G02)</v>
          </cell>
          <cell r="C145" t="str">
            <v xml:space="preserve"> E Obs (94G02)</v>
          </cell>
          <cell r="D145" t="str">
            <v>EA</v>
          </cell>
        </row>
        <row r="146">
          <cell r="A146" t="str">
            <v>600-</v>
          </cell>
          <cell r="B146" t="str">
            <v xml:space="preserve"> Regional Manager - London</v>
          </cell>
          <cell r="C146" t="str">
            <v xml:space="preserve"> London RM</v>
          </cell>
          <cell r="D146" t="str">
            <v>LON</v>
          </cell>
        </row>
        <row r="147">
          <cell r="A147" t="str">
            <v>602-</v>
          </cell>
          <cell r="B147" t="str">
            <v xml:space="preserve"> Business Manager - London</v>
          </cell>
          <cell r="C147" t="str">
            <v xml:space="preserve"> London BM</v>
          </cell>
          <cell r="D147" t="str">
            <v>LON</v>
          </cell>
        </row>
        <row r="148">
          <cell r="A148" t="str">
            <v>604-</v>
          </cell>
          <cell r="B148" t="str">
            <v xml:space="preserve"> Deputy Regional Manager - London</v>
          </cell>
          <cell r="C148" t="str">
            <v xml:space="preserve"> Dep Reg Man</v>
          </cell>
          <cell r="D148" t="str">
            <v>LON</v>
          </cell>
        </row>
        <row r="149">
          <cell r="A149" t="str">
            <v>606-</v>
          </cell>
          <cell r="B149" t="str">
            <v xml:space="preserve"> L Group Manager 1 (94H01)</v>
          </cell>
          <cell r="C149" t="str">
            <v xml:space="preserve"> L Gr Man(01)</v>
          </cell>
          <cell r="D149" t="str">
            <v>LON</v>
          </cell>
        </row>
        <row r="150">
          <cell r="A150" t="str">
            <v>608-</v>
          </cell>
          <cell r="B150" t="str">
            <v xml:space="preserve"> L Group Manager 1 (94H02)</v>
          </cell>
          <cell r="C150" t="str">
            <v xml:space="preserve"> L Gr Man(02)</v>
          </cell>
          <cell r="D150" t="str">
            <v>LON</v>
          </cell>
        </row>
        <row r="151">
          <cell r="A151" t="str">
            <v>610-</v>
          </cell>
          <cell r="B151" t="str">
            <v xml:space="preserve"> London Archway</v>
          </cell>
          <cell r="C151" t="str">
            <v xml:space="preserve"> Archway</v>
          </cell>
          <cell r="D151" t="str">
            <v>LON</v>
          </cell>
        </row>
        <row r="152">
          <cell r="A152" t="str">
            <v>612-</v>
          </cell>
          <cell r="B152" t="str">
            <v xml:space="preserve"> Team Manager - 1st Avenue House</v>
          </cell>
          <cell r="C152" t="str">
            <v xml:space="preserve"> PRFD</v>
          </cell>
          <cell r="D152" t="str">
            <v>LON</v>
          </cell>
        </row>
        <row r="153">
          <cell r="A153" t="str">
            <v>614-</v>
          </cell>
          <cell r="B153" t="str">
            <v xml:space="preserve"> Team Manager - Croydon</v>
          </cell>
          <cell r="C153" t="str">
            <v xml:space="preserve"> Croydon</v>
          </cell>
          <cell r="D153" t="str">
            <v>LON</v>
          </cell>
        </row>
        <row r="154">
          <cell r="A154" t="str">
            <v>616-</v>
          </cell>
          <cell r="B154" t="str">
            <v xml:space="preserve"> Team Manager - Well Street</v>
          </cell>
          <cell r="C154" t="str">
            <v xml:space="preserve"> Wells St</v>
          </cell>
          <cell r="D154" t="str">
            <v>LON</v>
          </cell>
        </row>
        <row r="155">
          <cell r="A155" t="str">
            <v>618-</v>
          </cell>
          <cell r="B155" t="str">
            <v xml:space="preserve"> Team Manager - Bromley</v>
          </cell>
          <cell r="C155" t="str">
            <v xml:space="preserve"> Bromley</v>
          </cell>
          <cell r="D155" t="str">
            <v>LON</v>
          </cell>
        </row>
        <row r="156">
          <cell r="A156" t="str">
            <v>620-</v>
          </cell>
          <cell r="B156" t="str">
            <v xml:space="preserve"> London Central Resource Unit</v>
          </cell>
          <cell r="C156" t="str">
            <v xml:space="preserve"> London CRU</v>
          </cell>
          <cell r="D156" t="str">
            <v>LON</v>
          </cell>
        </row>
        <row r="157">
          <cell r="A157" t="str">
            <v>622-</v>
          </cell>
          <cell r="B157" t="str">
            <v xml:space="preserve"> Team Manager - Ilford</v>
          </cell>
          <cell r="C157" t="str">
            <v xml:space="preserve"> Ilford</v>
          </cell>
          <cell r="D157" t="str">
            <v>LON</v>
          </cell>
        </row>
        <row r="158">
          <cell r="A158" t="str">
            <v>624-</v>
          </cell>
          <cell r="B158" t="str">
            <v xml:space="preserve"> Team Manager - Kingston</v>
          </cell>
          <cell r="C158" t="str">
            <v xml:space="preserve"> Kingston</v>
          </cell>
          <cell r="D158" t="str">
            <v>LON</v>
          </cell>
        </row>
        <row r="159">
          <cell r="A159" t="str">
            <v>626-</v>
          </cell>
          <cell r="B159" t="str">
            <v xml:space="preserve"> Team Manager - Uxbridge</v>
          </cell>
          <cell r="C159" t="str">
            <v xml:space="preserve"> Uxbridge</v>
          </cell>
          <cell r="D159" t="str">
            <v>LON</v>
          </cell>
        </row>
        <row r="160">
          <cell r="A160" t="str">
            <v>700-</v>
          </cell>
          <cell r="B160" t="str">
            <v xml:space="preserve"> Southern Regional Office</v>
          </cell>
          <cell r="C160" t="str">
            <v xml:space="preserve"> SRO</v>
          </cell>
          <cell r="D160" t="str">
            <v>SO</v>
          </cell>
        </row>
        <row r="161">
          <cell r="A161" t="str">
            <v>701-</v>
          </cell>
          <cell r="B161" t="str">
            <v xml:space="preserve"> IOW and Portsmouth change money</v>
          </cell>
        </row>
        <row r="162">
          <cell r="A162" t="str">
            <v>702-</v>
          </cell>
          <cell r="B162" t="str">
            <v xml:space="preserve"> SE Group Manager 1 (94I01)</v>
          </cell>
          <cell r="C162" t="str">
            <v xml:space="preserve"> SE GrpM (01)</v>
          </cell>
          <cell r="D162" t="str">
            <v>SO</v>
          </cell>
        </row>
        <row r="163">
          <cell r="A163" t="str">
            <v>704-</v>
          </cell>
          <cell r="B163" t="str">
            <v xml:space="preserve"> SE Group Manager 1 (94I02)</v>
          </cell>
          <cell r="C163" t="str">
            <v xml:space="preserve"> SE GrpM (02)</v>
          </cell>
          <cell r="D163" t="str">
            <v>SO</v>
          </cell>
        </row>
        <row r="164">
          <cell r="A164" t="str">
            <v>706-</v>
          </cell>
          <cell r="B164" t="str">
            <v xml:space="preserve"> SE Group Manager 1 (94I03)</v>
          </cell>
          <cell r="C164" t="str">
            <v xml:space="preserve"> SE GrpM (03)</v>
          </cell>
          <cell r="D164" t="str">
            <v>SO</v>
          </cell>
        </row>
        <row r="165">
          <cell r="A165" t="str">
            <v>708-</v>
          </cell>
          <cell r="B165" t="str">
            <v xml:space="preserve"> Do Not Use-Aylesbury Team</v>
          </cell>
          <cell r="C165" t="str">
            <v xml:space="preserve"> Aylesbury Te</v>
          </cell>
          <cell r="D165" t="str">
            <v>SO</v>
          </cell>
        </row>
        <row r="166">
          <cell r="A166" t="str">
            <v>710-</v>
          </cell>
          <cell r="B166" t="str">
            <v xml:space="preserve"> Basingstoke Team</v>
          </cell>
          <cell r="C166" t="str">
            <v xml:space="preserve"> Basingstoke</v>
          </cell>
          <cell r="D166" t="str">
            <v>SO</v>
          </cell>
        </row>
        <row r="167">
          <cell r="A167" t="str">
            <v>712-</v>
          </cell>
          <cell r="B167" t="str">
            <v xml:space="preserve"> Do Not Use-Brighton Team</v>
          </cell>
          <cell r="C167" t="str">
            <v xml:space="preserve"> Brighton Tea</v>
          </cell>
          <cell r="D167" t="str">
            <v>SO</v>
          </cell>
        </row>
        <row r="168">
          <cell r="A168" t="str">
            <v>714-</v>
          </cell>
          <cell r="B168" t="str">
            <v xml:space="preserve"> Do Not Use-Canterbury Team</v>
          </cell>
          <cell r="C168" t="str">
            <v xml:space="preserve"> Canterbury T</v>
          </cell>
          <cell r="D168" t="str">
            <v>SO</v>
          </cell>
        </row>
        <row r="169">
          <cell r="A169" t="str">
            <v>716-</v>
          </cell>
          <cell r="B169" t="str">
            <v xml:space="preserve"> Do Not Use-Chatham Team</v>
          </cell>
          <cell r="C169" t="str">
            <v xml:space="preserve"> Chatham Team</v>
          </cell>
          <cell r="D169" t="str">
            <v>SO</v>
          </cell>
        </row>
        <row r="170">
          <cell r="A170" t="str">
            <v>718-</v>
          </cell>
          <cell r="B170" t="str">
            <v xml:space="preserve"> Do Not Use-Chichester Private Law Team</v>
          </cell>
          <cell r="C170" t="str">
            <v xml:space="preserve"> Chchester Pr</v>
          </cell>
          <cell r="D170" t="str">
            <v>SO</v>
          </cell>
        </row>
        <row r="171">
          <cell r="A171" t="str">
            <v>720-</v>
          </cell>
          <cell r="B171" t="str">
            <v xml:space="preserve"> Do Not Use-Chichester Public Law Team</v>
          </cell>
          <cell r="C171" t="str">
            <v xml:space="preserve"> Chchester Pu</v>
          </cell>
          <cell r="D171" t="str">
            <v>SO</v>
          </cell>
        </row>
        <row r="172">
          <cell r="A172" t="str">
            <v>722-</v>
          </cell>
          <cell r="B172" t="str">
            <v xml:space="preserve"> Do Not Use-Eastbourne Team</v>
          </cell>
          <cell r="C172" t="str">
            <v xml:space="preserve"> Eastbourne T</v>
          </cell>
          <cell r="D172" t="str">
            <v>SO</v>
          </cell>
        </row>
        <row r="173">
          <cell r="A173" t="str">
            <v>724-</v>
          </cell>
          <cell r="B173" t="str">
            <v xml:space="preserve"> Do Not Use-Guildford Team</v>
          </cell>
          <cell r="C173" t="str">
            <v xml:space="preserve"> Guildford Te</v>
          </cell>
          <cell r="D173" t="str">
            <v>SO</v>
          </cell>
        </row>
        <row r="174">
          <cell r="A174" t="str">
            <v>726-</v>
          </cell>
          <cell r="B174" t="str">
            <v xml:space="preserve"> Do Not Use-Hastings Team</v>
          </cell>
          <cell r="C174" t="str">
            <v xml:space="preserve"> Hastings Tea</v>
          </cell>
          <cell r="D174" t="str">
            <v>SO</v>
          </cell>
        </row>
        <row r="175">
          <cell r="A175" t="str">
            <v>728-</v>
          </cell>
          <cell r="B175" t="str">
            <v xml:space="preserve"> Slough</v>
          </cell>
          <cell r="C175" t="str">
            <v xml:space="preserve"> Slough</v>
          </cell>
          <cell r="D175" t="str">
            <v>SO</v>
          </cell>
        </row>
        <row r="176">
          <cell r="A176" t="str">
            <v>730-</v>
          </cell>
          <cell r="B176" t="str">
            <v xml:space="preserve"> Do Not Use-Horsham Team</v>
          </cell>
          <cell r="C176" t="str">
            <v xml:space="preserve"> Horsham Team</v>
          </cell>
          <cell r="D176" t="str">
            <v>SO</v>
          </cell>
        </row>
        <row r="177">
          <cell r="A177" t="str">
            <v>732-</v>
          </cell>
          <cell r="B177" t="str">
            <v xml:space="preserve"> Isle of Wight Team</v>
          </cell>
          <cell r="C177" t="str">
            <v xml:space="preserve"> Isle of Wigh</v>
          </cell>
          <cell r="D177" t="str">
            <v>SO</v>
          </cell>
        </row>
        <row r="178">
          <cell r="A178" t="str">
            <v>734-</v>
          </cell>
          <cell r="B178" t="str">
            <v xml:space="preserve"> Do Not Use-Lewes Team</v>
          </cell>
          <cell r="C178" t="str">
            <v xml:space="preserve"> Lewes Team</v>
          </cell>
          <cell r="D178" t="str">
            <v>SO</v>
          </cell>
        </row>
        <row r="179">
          <cell r="A179" t="str">
            <v>736-</v>
          </cell>
          <cell r="B179" t="str">
            <v xml:space="preserve"> Do Not Use-Maidstone Team</v>
          </cell>
          <cell r="C179" t="str">
            <v xml:space="preserve"> Maidstone Te</v>
          </cell>
          <cell r="D179" t="str">
            <v>SO</v>
          </cell>
        </row>
        <row r="180">
          <cell r="A180" t="str">
            <v>738-</v>
          </cell>
          <cell r="B180" t="str">
            <v xml:space="preserve"> Milton Keynes Team</v>
          </cell>
          <cell r="C180" t="str">
            <v xml:space="preserve"> Milton Keyne</v>
          </cell>
          <cell r="D180" t="str">
            <v>SO</v>
          </cell>
        </row>
        <row r="181">
          <cell r="A181" t="str">
            <v>740-</v>
          </cell>
          <cell r="B181" t="str">
            <v xml:space="preserve"> Newbury Team</v>
          </cell>
          <cell r="C181" t="str">
            <v xml:space="preserve"> Newbury Team</v>
          </cell>
          <cell r="D181" t="str">
            <v>SO</v>
          </cell>
        </row>
        <row r="182">
          <cell r="A182" t="str">
            <v>742-</v>
          </cell>
          <cell r="B182" t="str">
            <v xml:space="preserve"> Oxford Team</v>
          </cell>
          <cell r="C182" t="str">
            <v xml:space="preserve"> Oxford Team</v>
          </cell>
          <cell r="D182" t="str">
            <v>SO</v>
          </cell>
        </row>
        <row r="183">
          <cell r="A183" t="str">
            <v>744-</v>
          </cell>
          <cell r="B183" t="str">
            <v xml:space="preserve"> Portsmouth Team</v>
          </cell>
          <cell r="C183" t="str">
            <v xml:space="preserve"> Portsmouth T</v>
          </cell>
          <cell r="D183" t="str">
            <v>SO</v>
          </cell>
        </row>
        <row r="184">
          <cell r="A184" t="str">
            <v>746-</v>
          </cell>
          <cell r="B184" t="str">
            <v xml:space="preserve"> Reading Team</v>
          </cell>
          <cell r="C184" t="str">
            <v xml:space="preserve"> Reading Team</v>
          </cell>
          <cell r="D184" t="str">
            <v>SO</v>
          </cell>
        </row>
        <row r="185">
          <cell r="A185" t="str">
            <v>748-</v>
          </cell>
          <cell r="B185" t="str">
            <v xml:space="preserve"> Do Not Use-Ringwood Team</v>
          </cell>
          <cell r="C185" t="str">
            <v xml:space="preserve"> Ringwood Tea</v>
          </cell>
          <cell r="D185" t="str">
            <v>SO</v>
          </cell>
        </row>
        <row r="186">
          <cell r="A186" t="str">
            <v>750-</v>
          </cell>
          <cell r="B186" t="str">
            <v xml:space="preserve"> Southampton Team</v>
          </cell>
          <cell r="C186" t="str">
            <v xml:space="preserve"> Southampton</v>
          </cell>
          <cell r="D186" t="str">
            <v>SO</v>
          </cell>
        </row>
        <row r="187">
          <cell r="A187" t="str">
            <v>752-</v>
          </cell>
          <cell r="B187" t="str">
            <v xml:space="preserve"> Do Not Use-Winchester Private Law Team</v>
          </cell>
          <cell r="C187" t="str">
            <v xml:space="preserve"> Wnchester Pr</v>
          </cell>
          <cell r="D187" t="str">
            <v>SO</v>
          </cell>
        </row>
        <row r="188">
          <cell r="A188" t="str">
            <v>754-</v>
          </cell>
          <cell r="B188" t="str">
            <v xml:space="preserve"> Do Not Use-Winchester Public Law Team</v>
          </cell>
          <cell r="C188" t="str">
            <v xml:space="preserve"> Wnchester Pu</v>
          </cell>
          <cell r="D188" t="str">
            <v>SO</v>
          </cell>
        </row>
        <row r="189">
          <cell r="A189" t="str">
            <v>756-</v>
          </cell>
          <cell r="B189" t="str">
            <v xml:space="preserve"> Do Not Use-Windsor Team</v>
          </cell>
          <cell r="C189" t="str">
            <v xml:space="preserve"> Windsor Tea</v>
          </cell>
          <cell r="D189" t="str">
            <v>SO</v>
          </cell>
        </row>
        <row r="190">
          <cell r="A190" t="str">
            <v>760-</v>
          </cell>
          <cell r="B190" t="str">
            <v xml:space="preserve"> SE Regional Office</v>
          </cell>
          <cell r="C190" t="str">
            <v xml:space="preserve"> SERO</v>
          </cell>
          <cell r="D190" t="str">
            <v>SE</v>
          </cell>
        </row>
        <row r="191">
          <cell r="A191" t="str">
            <v>762-</v>
          </cell>
          <cell r="B191" t="str">
            <v xml:space="preserve"> SE Legal</v>
          </cell>
          <cell r="C191" t="str">
            <v xml:space="preserve"> SE Legal</v>
          </cell>
          <cell r="D191" t="str">
            <v>SE</v>
          </cell>
        </row>
        <row r="192">
          <cell r="A192" t="str">
            <v>772-</v>
          </cell>
          <cell r="B192" t="str">
            <v xml:space="preserve"> Brighton</v>
          </cell>
          <cell r="C192" t="str">
            <v xml:space="preserve"> Brighton</v>
          </cell>
          <cell r="D192" t="str">
            <v>SE</v>
          </cell>
        </row>
        <row r="193">
          <cell r="A193" t="str">
            <v>774-</v>
          </cell>
          <cell r="B193" t="str">
            <v xml:space="preserve"> Canterbury</v>
          </cell>
          <cell r="C193" t="str">
            <v xml:space="preserve"> Canterbury</v>
          </cell>
          <cell r="D193" t="str">
            <v>SE</v>
          </cell>
        </row>
        <row r="194">
          <cell r="A194" t="str">
            <v>776-</v>
          </cell>
          <cell r="B194" t="str">
            <v xml:space="preserve"> Chatham</v>
          </cell>
          <cell r="C194" t="str">
            <v xml:space="preserve"> Chatham</v>
          </cell>
          <cell r="D194" t="str">
            <v>SE</v>
          </cell>
        </row>
        <row r="195">
          <cell r="A195" t="str">
            <v>778-</v>
          </cell>
          <cell r="B195" t="str">
            <v xml:space="preserve"> Chichester</v>
          </cell>
          <cell r="C195" t="str">
            <v xml:space="preserve"> Chichester</v>
          </cell>
          <cell r="D195" t="str">
            <v>SE</v>
          </cell>
        </row>
        <row r="196">
          <cell r="A196" t="str">
            <v>782-</v>
          </cell>
          <cell r="B196" t="str">
            <v xml:space="preserve"> Eastbourne</v>
          </cell>
          <cell r="C196" t="str">
            <v xml:space="preserve"> Eastbourne</v>
          </cell>
          <cell r="D196" t="str">
            <v>SE</v>
          </cell>
        </row>
        <row r="197">
          <cell r="A197" t="str">
            <v>784-</v>
          </cell>
          <cell r="B197" t="str">
            <v xml:space="preserve"> Guildford</v>
          </cell>
          <cell r="C197" t="str">
            <v xml:space="preserve"> Guildford</v>
          </cell>
          <cell r="D197" t="str">
            <v>SE</v>
          </cell>
        </row>
        <row r="198">
          <cell r="A198" t="str">
            <v>790-</v>
          </cell>
          <cell r="B198" t="str">
            <v xml:space="preserve"> Horsham</v>
          </cell>
          <cell r="C198" t="str">
            <v xml:space="preserve"> Horsham</v>
          </cell>
          <cell r="D198" t="str">
            <v>SE</v>
          </cell>
        </row>
        <row r="199">
          <cell r="A199" t="str">
            <v>796-</v>
          </cell>
          <cell r="B199" t="str">
            <v xml:space="preserve"> Maidstone</v>
          </cell>
          <cell r="C199" t="str">
            <v xml:space="preserve"> Maidstone</v>
          </cell>
          <cell r="D199" t="str">
            <v>SE</v>
          </cell>
        </row>
        <row r="200">
          <cell r="A200" t="str">
            <v>800-</v>
          </cell>
          <cell r="B200" t="str">
            <v xml:space="preserve"> SW Region</v>
          </cell>
          <cell r="C200" t="str">
            <v xml:space="preserve"> SW Region</v>
          </cell>
          <cell r="D200" t="str">
            <v>SW</v>
          </cell>
        </row>
        <row r="201">
          <cell r="A201" t="str">
            <v>802-</v>
          </cell>
          <cell r="B201" t="str">
            <v xml:space="preserve"> SW Group Manager 1 - 2002/3 (94J01)</v>
          </cell>
          <cell r="C201" t="str">
            <v xml:space="preserve"> GM1 02 (01)</v>
          </cell>
          <cell r="D201" t="str">
            <v>SW</v>
          </cell>
        </row>
        <row r="202">
          <cell r="A202" t="str">
            <v>804-</v>
          </cell>
          <cell r="B202" t="str">
            <v xml:space="preserve"> SW Group Manager 1 - 2002/3 (94J02)</v>
          </cell>
          <cell r="C202" t="str">
            <v xml:space="preserve"> GM1 02 (02)</v>
          </cell>
          <cell r="D202" t="str">
            <v>SW</v>
          </cell>
        </row>
        <row r="203">
          <cell r="A203" t="str">
            <v>806-</v>
          </cell>
          <cell r="B203" t="str">
            <v xml:space="preserve"> Avon Private Law 2002/03</v>
          </cell>
          <cell r="C203" t="str">
            <v xml:space="preserve"> Av Pr 2002</v>
          </cell>
          <cell r="D203" t="str">
            <v>SW</v>
          </cell>
        </row>
        <row r="204">
          <cell r="A204" t="str">
            <v>808-</v>
          </cell>
          <cell r="B204" t="str">
            <v xml:space="preserve"> Avon Public Law 2002/03</v>
          </cell>
          <cell r="C204" t="str">
            <v xml:space="preserve"> Av Pb 2002</v>
          </cell>
          <cell r="D204" t="str">
            <v>SW</v>
          </cell>
        </row>
        <row r="205">
          <cell r="A205" t="str">
            <v>810-</v>
          </cell>
          <cell r="B205" t="str">
            <v xml:space="preserve"> Avon - Bristol Office</v>
          </cell>
          <cell r="C205" t="str">
            <v xml:space="preserve"> Bristol</v>
          </cell>
          <cell r="D205" t="str">
            <v>SW</v>
          </cell>
        </row>
        <row r="206">
          <cell r="A206" t="str">
            <v>812-</v>
          </cell>
          <cell r="B206" t="str">
            <v xml:space="preserve"> Avon - Bath Office</v>
          </cell>
          <cell r="C206" t="str">
            <v xml:space="preserve"> Bath</v>
          </cell>
          <cell r="D206" t="str">
            <v>SW</v>
          </cell>
        </row>
        <row r="207">
          <cell r="A207" t="str">
            <v>814-</v>
          </cell>
          <cell r="B207" t="str">
            <v xml:space="preserve"> Cornwall - Truro and Bodmin Offices</v>
          </cell>
          <cell r="C207" t="str">
            <v xml:space="preserve"> Cornwall</v>
          </cell>
          <cell r="D207" t="str">
            <v>SW</v>
          </cell>
        </row>
        <row r="208">
          <cell r="A208" t="str">
            <v>816-</v>
          </cell>
          <cell r="B208" t="str">
            <v xml:space="preserve"> Devon - Exeter Office</v>
          </cell>
          <cell r="C208" t="str">
            <v xml:space="preserve"> Exeter</v>
          </cell>
          <cell r="D208" t="str">
            <v>SW</v>
          </cell>
        </row>
        <row r="209">
          <cell r="A209" t="str">
            <v>818-</v>
          </cell>
          <cell r="B209" t="str">
            <v xml:space="preserve"> Devon - Plymouth Office</v>
          </cell>
          <cell r="C209" t="str">
            <v xml:space="preserve"> Plymouth</v>
          </cell>
          <cell r="D209" t="str">
            <v>SW</v>
          </cell>
        </row>
        <row r="210">
          <cell r="A210" t="str">
            <v>820-</v>
          </cell>
          <cell r="B210" t="str">
            <v xml:space="preserve"> Dorset - Wimbourne Office</v>
          </cell>
          <cell r="C210" t="str">
            <v xml:space="preserve"> Dorset</v>
          </cell>
          <cell r="D210" t="str">
            <v>SW</v>
          </cell>
        </row>
        <row r="211">
          <cell r="A211" t="str">
            <v>822-</v>
          </cell>
          <cell r="B211" t="str">
            <v xml:space="preserve"> Gloucestershire - Gloucester Office</v>
          </cell>
          <cell r="C211" t="str">
            <v xml:space="preserve"> Glous</v>
          </cell>
          <cell r="D211" t="str">
            <v>SW</v>
          </cell>
        </row>
        <row r="212">
          <cell r="A212" t="str">
            <v>824-</v>
          </cell>
          <cell r="B212" t="str">
            <v xml:space="preserve"> Somerset &amp; North Devon - Taunton Office</v>
          </cell>
          <cell r="C212" t="str">
            <v xml:space="preserve"> Somerset</v>
          </cell>
          <cell r="D212" t="str">
            <v>SW</v>
          </cell>
        </row>
        <row r="213">
          <cell r="A213" t="str">
            <v>826-</v>
          </cell>
          <cell r="B213" t="str">
            <v xml:space="preserve"> Wiltshire - Swindon Office</v>
          </cell>
          <cell r="C213" t="str">
            <v>Wilts</v>
          </cell>
          <cell r="D213" t="str">
            <v>SW</v>
          </cell>
        </row>
        <row r="214">
          <cell r="A214" t="str">
            <v>770-</v>
          </cell>
          <cell r="B214" t="str">
            <v xml:space="preserve"> South East Change Prog</v>
          </cell>
          <cell r="C214" t="str">
            <v xml:space="preserve"> SEChange</v>
          </cell>
          <cell r="D214" t="str">
            <v>SE</v>
          </cell>
        </row>
      </sheetData>
      <sheetData sheetId="2">
        <row r="1">
          <cell r="A1" t="str">
            <v>Expense Code</v>
          </cell>
          <cell r="B1" t="str">
            <v>Name</v>
          </cell>
        </row>
        <row r="2">
          <cell r="A2" t="str">
            <v>100100-</v>
          </cell>
          <cell r="B2" t="str">
            <v>Rental&amp;ServiceChargeReceipts</v>
          </cell>
        </row>
        <row r="3">
          <cell r="A3" t="str">
            <v>150010-</v>
          </cell>
          <cell r="B3" t="str">
            <v>SecondedStaff</v>
          </cell>
        </row>
        <row r="4">
          <cell r="A4" t="str">
            <v>160500-</v>
          </cell>
          <cell r="B4" t="str">
            <v>SaleofPublications</v>
          </cell>
        </row>
        <row r="5">
          <cell r="A5" t="str">
            <v>160600-</v>
          </cell>
          <cell r="B5" t="str">
            <v>SundryIncome</v>
          </cell>
        </row>
        <row r="6">
          <cell r="A6" t="str">
            <v>160610-</v>
          </cell>
          <cell r="B6" t="str">
            <v>Catering</v>
          </cell>
        </row>
        <row r="7">
          <cell r="A7" t="str">
            <v>160620-</v>
          </cell>
          <cell r="B7" t="str">
            <v>VendingMachines</v>
          </cell>
        </row>
        <row r="8">
          <cell r="A8" t="str">
            <v>160630-</v>
          </cell>
          <cell r="B8" t="str">
            <v>TelephoneIncome</v>
          </cell>
        </row>
        <row r="9">
          <cell r="A9" t="str">
            <v>160640-</v>
          </cell>
          <cell r="B9" t="str">
            <v>Photocopiers</v>
          </cell>
        </row>
        <row r="10">
          <cell r="A10" t="str">
            <v>160650-</v>
          </cell>
          <cell r="B10" t="str">
            <v>IncomefromTraining</v>
          </cell>
        </row>
        <row r="11">
          <cell r="A11" t="str">
            <v>160660-</v>
          </cell>
          <cell r="B11" t="str">
            <v>AccessRequestsIncome</v>
          </cell>
        </row>
        <row r="12">
          <cell r="A12" t="str">
            <v>160700-</v>
          </cell>
          <cell r="B12" t="str">
            <v>MiscellaneousReceipts</v>
          </cell>
        </row>
        <row r="13">
          <cell r="A13" t="str">
            <v>160900-</v>
          </cell>
          <cell r="B13" t="str">
            <v>AwardofCourtCosts</v>
          </cell>
        </row>
        <row r="14">
          <cell r="A14" t="str">
            <v>163100-</v>
          </cell>
          <cell r="B14" t="str">
            <v>InterestonCarLoans</v>
          </cell>
        </row>
        <row r="15">
          <cell r="A15" t="str">
            <v>163110-</v>
          </cell>
          <cell r="B15" t="str">
            <v>GrantIncome</v>
          </cell>
        </row>
        <row r="16">
          <cell r="A16" t="str">
            <v>300100-</v>
          </cell>
          <cell r="B16" t="str">
            <v>Salaries-EmployedGuardians</v>
          </cell>
        </row>
        <row r="17">
          <cell r="A17" t="str">
            <v>300110-</v>
          </cell>
          <cell r="B17" t="str">
            <v>Salaries-AdministrationStaff</v>
          </cell>
        </row>
        <row r="18">
          <cell r="A18" t="str">
            <v>300111-</v>
          </cell>
          <cell r="B18" t="str">
            <v>Salaries-ProfessionalStaff</v>
          </cell>
        </row>
        <row r="19">
          <cell r="A19" t="str">
            <v>300112-</v>
          </cell>
          <cell r="B19" t="str">
            <v>SalariesBankStaff</v>
          </cell>
        </row>
        <row r="20">
          <cell r="A20" t="str">
            <v>300150-</v>
          </cell>
          <cell r="B20" t="str">
            <v>ChildcareVouchers</v>
          </cell>
        </row>
        <row r="21">
          <cell r="A21" t="str">
            <v>300161-</v>
          </cell>
          <cell r="B21" t="str">
            <v>NIErs</v>
          </cell>
        </row>
        <row r="22">
          <cell r="A22" t="str">
            <v>300171-</v>
          </cell>
          <cell r="B22" t="str">
            <v>SuperErs</v>
          </cell>
        </row>
        <row r="23">
          <cell r="A23" t="str">
            <v>300200-</v>
          </cell>
          <cell r="B23" t="str">
            <v>LondonWeighting</v>
          </cell>
        </row>
        <row r="24">
          <cell r="A24" t="str">
            <v>300240-</v>
          </cell>
          <cell r="B24" t="str">
            <v>GeographicalAllowance</v>
          </cell>
        </row>
        <row r="25">
          <cell r="A25" t="str">
            <v>300250-</v>
          </cell>
          <cell r="B25" t="str">
            <v>StaffSeverance</v>
          </cell>
        </row>
        <row r="26">
          <cell r="A26" t="str">
            <v>300300-</v>
          </cell>
          <cell r="B26" t="str">
            <v>HomeworkingAllowances</v>
          </cell>
        </row>
        <row r="27">
          <cell r="A27" t="str">
            <v>300320-</v>
          </cell>
          <cell r="B27" t="str">
            <v>MiscellaneousAllowances</v>
          </cell>
        </row>
        <row r="28">
          <cell r="A28" t="str">
            <v>300350-</v>
          </cell>
          <cell r="B28" t="str">
            <v>RelocationAllowance</v>
          </cell>
        </row>
        <row r="29">
          <cell r="A29" t="str">
            <v>300400-</v>
          </cell>
          <cell r="B29" t="str">
            <v>Overtime</v>
          </cell>
        </row>
        <row r="30">
          <cell r="A30" t="str">
            <v>300500-</v>
          </cell>
          <cell r="B30" t="str">
            <v>CasualFull-TimeStaffSalaries</v>
          </cell>
        </row>
        <row r="31">
          <cell r="A31" t="str">
            <v>300510-</v>
          </cell>
          <cell r="B31" t="str">
            <v>TempStaff-FixedTermContracts</v>
          </cell>
        </row>
        <row r="32">
          <cell r="A32" t="str">
            <v>300530-</v>
          </cell>
          <cell r="B32" t="str">
            <v>ERNICforCasualStaff</v>
          </cell>
        </row>
        <row r="33">
          <cell r="A33" t="str">
            <v>300600-</v>
          </cell>
          <cell r="B33" t="str">
            <v>Secondees</v>
          </cell>
        </row>
        <row r="34">
          <cell r="A34" t="str">
            <v>310000-</v>
          </cell>
          <cell r="B34" t="str">
            <v>NetPensionLiabilities</v>
          </cell>
        </row>
        <row r="35">
          <cell r="A35" t="str">
            <v>350100-</v>
          </cell>
          <cell r="B35" t="str">
            <v>TravelandSubs-UK(Non-Taxable)</v>
          </cell>
        </row>
        <row r="36">
          <cell r="A36" t="str">
            <v>350190-</v>
          </cell>
          <cell r="B36" t="str">
            <v>EssentialCarUserLumpSum</v>
          </cell>
        </row>
        <row r="37">
          <cell r="A37" t="str">
            <v>350200-</v>
          </cell>
          <cell r="B37" t="str">
            <v>TravelandSubs-UK(Taxable)</v>
          </cell>
        </row>
        <row r="38">
          <cell r="A38" t="str">
            <v>350400-</v>
          </cell>
          <cell r="B38" t="str">
            <v>Non-StaffTravelandSubsistance</v>
          </cell>
        </row>
        <row r="39">
          <cell r="A39" t="str">
            <v>350410-</v>
          </cell>
          <cell r="B39" t="str">
            <v>TravelandSubsistanceClients</v>
          </cell>
        </row>
        <row r="40">
          <cell r="A40" t="str">
            <v>355000-</v>
          </cell>
          <cell r="B40" t="str">
            <v>Travel&amp;Subsistance-Overseas</v>
          </cell>
        </row>
        <row r="41">
          <cell r="A41" t="str">
            <v>356000-</v>
          </cell>
          <cell r="B41" t="str">
            <v>GovernmentProcurementCard(GPC)Costs</v>
          </cell>
        </row>
        <row r="42">
          <cell r="A42" t="str">
            <v>360300-</v>
          </cell>
          <cell r="B42" t="str">
            <v>Eyetest/Costs-VDUUsers</v>
          </cell>
        </row>
        <row r="43">
          <cell r="A43" t="str">
            <v>360500-</v>
          </cell>
          <cell r="B43" t="str">
            <v>MembershipofProf.BodyFees</v>
          </cell>
        </row>
        <row r="44">
          <cell r="A44" t="str">
            <v>360650-</v>
          </cell>
          <cell r="B44" t="str">
            <v>OccupationalHealth</v>
          </cell>
        </row>
        <row r="45">
          <cell r="A45" t="str">
            <v>360660-</v>
          </cell>
          <cell r="B45" t="str">
            <v>GSCC/CCWRegistrationFees</v>
          </cell>
        </row>
        <row r="46">
          <cell r="A46" t="str">
            <v>360670-</v>
          </cell>
          <cell r="B46" t="str">
            <v>RetirementAward</v>
          </cell>
        </row>
        <row r="47">
          <cell r="A47" t="str">
            <v>360680-</v>
          </cell>
          <cell r="B47" t="str">
            <v>CriminalRecordsBureau</v>
          </cell>
        </row>
        <row r="48">
          <cell r="A48" t="str">
            <v>360690-</v>
          </cell>
          <cell r="B48" t="str">
            <v>ChildcareVouchersManagementFee</v>
          </cell>
        </row>
        <row r="49">
          <cell r="A49" t="str">
            <v>365010-</v>
          </cell>
          <cell r="B49" t="str">
            <v>Recruitment</v>
          </cell>
        </row>
        <row r="50">
          <cell r="A50" t="str">
            <v>365020-</v>
          </cell>
          <cell r="B50" t="str">
            <v>PlacementFees</v>
          </cell>
        </row>
        <row r="51">
          <cell r="A51" t="str">
            <v>370000-</v>
          </cell>
          <cell r="B51" t="str">
            <v>Training-InternalCourses</v>
          </cell>
        </row>
        <row r="52">
          <cell r="A52" t="str">
            <v>370010-</v>
          </cell>
          <cell r="B52" t="str">
            <v>Training-ExternalCourses</v>
          </cell>
        </row>
        <row r="53">
          <cell r="A53" t="str">
            <v>370030-</v>
          </cell>
          <cell r="B53" t="str">
            <v>Training-Practitioners</v>
          </cell>
        </row>
        <row r="54">
          <cell r="A54" t="str">
            <v>370040-</v>
          </cell>
          <cell r="B54" t="str">
            <v>Training-Admin</v>
          </cell>
        </row>
        <row r="55">
          <cell r="A55" t="str">
            <v>370070-</v>
          </cell>
          <cell r="B55" t="str">
            <v>ExternalTrainingVenueCosts</v>
          </cell>
        </row>
        <row r="56">
          <cell r="A56" t="str">
            <v>370110-</v>
          </cell>
          <cell r="B56" t="str">
            <v>TrainingMaterials/Resources</v>
          </cell>
        </row>
        <row r="57">
          <cell r="A57" t="str">
            <v>375000-</v>
          </cell>
          <cell r="B57" t="str">
            <v>TemporaryStaff</v>
          </cell>
        </row>
        <row r="58">
          <cell r="A58" t="str">
            <v>375100-</v>
          </cell>
          <cell r="B58" t="str">
            <v>SelfEmployedGuardians</v>
          </cell>
        </row>
        <row r="59">
          <cell r="A59" t="str">
            <v>375200-</v>
          </cell>
          <cell r="B59" t="str">
            <v>AgencyPractitioners</v>
          </cell>
        </row>
        <row r="60">
          <cell r="A60" t="str">
            <v>380000-</v>
          </cell>
          <cell r="B60" t="str">
            <v>ExternalConsultancy</v>
          </cell>
        </row>
        <row r="61">
          <cell r="A61" t="str">
            <v>380200-</v>
          </cell>
          <cell r="B61" t="str">
            <v>ExternalLegalAdvice</v>
          </cell>
        </row>
        <row r="62">
          <cell r="A62" t="str">
            <v>380220-</v>
          </cell>
          <cell r="B62" t="str">
            <v>Counsels</v>
          </cell>
        </row>
        <row r="63">
          <cell r="A63" t="str">
            <v>380250-</v>
          </cell>
          <cell r="B63" t="str">
            <v>ExpertWitnessFees</v>
          </cell>
        </row>
        <row r="64">
          <cell r="A64" t="str">
            <v>380300-</v>
          </cell>
          <cell r="B64" t="str">
            <v>Research</v>
          </cell>
        </row>
        <row r="65">
          <cell r="A65" t="str">
            <v>380500-</v>
          </cell>
          <cell r="B65" t="str">
            <v>Complaints-ExternalInvestigation</v>
          </cell>
        </row>
        <row r="66">
          <cell r="A66" t="str">
            <v>380700-</v>
          </cell>
          <cell r="B66" t="str">
            <v>OtherFees/Services</v>
          </cell>
        </row>
        <row r="67">
          <cell r="A67" t="str">
            <v>380800-</v>
          </cell>
          <cell r="B67" t="str">
            <v>PaymentsToYoungPersons</v>
          </cell>
        </row>
        <row r="68">
          <cell r="A68" t="str">
            <v>380900-</v>
          </cell>
          <cell r="B68" t="str">
            <v>Interpreters/TranslationFees</v>
          </cell>
        </row>
        <row r="69">
          <cell r="A69" t="str">
            <v>400000-</v>
          </cell>
          <cell r="B69" t="str">
            <v>Rent</v>
          </cell>
        </row>
        <row r="70">
          <cell r="A70" t="str">
            <v>400020-</v>
          </cell>
          <cell r="B70" t="str">
            <v>Rates</v>
          </cell>
        </row>
        <row r="71">
          <cell r="A71" t="str">
            <v>400050-</v>
          </cell>
          <cell r="B71" t="str">
            <v>CapitalCharge</v>
          </cell>
        </row>
        <row r="72">
          <cell r="A72" t="str">
            <v>400080-</v>
          </cell>
          <cell r="B72" t="str">
            <v>ServiceCharge</v>
          </cell>
        </row>
        <row r="73">
          <cell r="A73" t="str">
            <v>400200-</v>
          </cell>
          <cell r="B73" t="str">
            <v>ShortTermRoomHirings</v>
          </cell>
        </row>
        <row r="74">
          <cell r="A74" t="str">
            <v>400220-</v>
          </cell>
          <cell r="B74" t="str">
            <v>CAFCASSBuildingCarParks</v>
          </cell>
        </row>
        <row r="75">
          <cell r="A75" t="str">
            <v>400400-</v>
          </cell>
          <cell r="B75" t="str">
            <v>Maintenance</v>
          </cell>
        </row>
        <row r="76">
          <cell r="A76" t="str">
            <v>400500-</v>
          </cell>
          <cell r="B76" t="str">
            <v>BuildingFitOutandEnhancements</v>
          </cell>
        </row>
        <row r="77">
          <cell r="A77" t="str">
            <v>405000-</v>
          </cell>
          <cell r="B77" t="str">
            <v>WaterRates</v>
          </cell>
        </row>
        <row r="78">
          <cell r="A78" t="str">
            <v>405030-</v>
          </cell>
          <cell r="B78" t="str">
            <v>Electricity</v>
          </cell>
        </row>
        <row r="79">
          <cell r="A79" t="str">
            <v>405110-</v>
          </cell>
          <cell r="B79" t="str">
            <v>Gas</v>
          </cell>
        </row>
        <row r="80">
          <cell r="A80" t="str">
            <v>410000-</v>
          </cell>
          <cell r="B80" t="str">
            <v>VehicleExpenses</v>
          </cell>
        </row>
        <row r="81">
          <cell r="A81" t="str">
            <v>410010-</v>
          </cell>
          <cell r="B81" t="str">
            <v>OfficialCars-Leases</v>
          </cell>
        </row>
        <row r="82">
          <cell r="A82" t="str">
            <v>410020-</v>
          </cell>
          <cell r="B82" t="str">
            <v>VehicleMaintenance&amp;Repairs</v>
          </cell>
        </row>
        <row r="83">
          <cell r="A83" t="str">
            <v>410030-</v>
          </cell>
          <cell r="B83" t="str">
            <v>VehicleInsuranceClaimsExcess</v>
          </cell>
        </row>
        <row r="84">
          <cell r="A84" t="str">
            <v>410040-</v>
          </cell>
          <cell r="B84" t="str">
            <v>VehicleInsurance</v>
          </cell>
        </row>
        <row r="85">
          <cell r="A85" t="str">
            <v>410050-</v>
          </cell>
          <cell r="B85" t="str">
            <v>VehicleFuel(LeaseCarsonly)</v>
          </cell>
        </row>
        <row r="86">
          <cell r="A86" t="str">
            <v>410060-</v>
          </cell>
          <cell r="B86" t="str">
            <v>VehicleERNIC</v>
          </cell>
        </row>
        <row r="87">
          <cell r="A87" t="str">
            <v>410100-</v>
          </cell>
          <cell r="B87" t="str">
            <v>ShortTermCarHire</v>
          </cell>
        </row>
        <row r="88">
          <cell r="A88" t="str">
            <v>415000-</v>
          </cell>
          <cell r="B88" t="str">
            <v>Publicity/Advertising</v>
          </cell>
        </row>
        <row r="89">
          <cell r="A89" t="str">
            <v>415200-</v>
          </cell>
          <cell r="B89" t="str">
            <v>ConferenceCosts</v>
          </cell>
        </row>
        <row r="90">
          <cell r="A90" t="str">
            <v>420000-</v>
          </cell>
          <cell r="B90" t="str">
            <v>Entertainment</v>
          </cell>
        </row>
        <row r="91">
          <cell r="A91" t="str">
            <v>425000-</v>
          </cell>
          <cell r="B91" t="str">
            <v>Catering</v>
          </cell>
        </row>
        <row r="92">
          <cell r="A92" t="str">
            <v>425100-</v>
          </cell>
          <cell r="B92" t="str">
            <v>Security</v>
          </cell>
        </row>
        <row r="93">
          <cell r="A93" t="str">
            <v>425200-</v>
          </cell>
          <cell r="B93" t="str">
            <v>Cleaning</v>
          </cell>
        </row>
        <row r="94">
          <cell r="A94" t="str">
            <v>425300-</v>
          </cell>
          <cell r="B94" t="str">
            <v>Health&amp;Safety</v>
          </cell>
        </row>
        <row r="95">
          <cell r="A95" t="str">
            <v>425400-</v>
          </cell>
          <cell r="B95" t="str">
            <v>Waste</v>
          </cell>
        </row>
        <row r="96">
          <cell r="A96" t="str">
            <v>430000-</v>
          </cell>
          <cell r="B96" t="str">
            <v>TypingExternal</v>
          </cell>
        </row>
        <row r="97">
          <cell r="A97" t="str">
            <v>430100-</v>
          </cell>
          <cell r="B97" t="str">
            <v>OfficeSupplies</v>
          </cell>
        </row>
        <row r="98">
          <cell r="A98" t="str">
            <v>430110-</v>
          </cell>
          <cell r="B98" t="str">
            <v>Stationery</v>
          </cell>
        </row>
        <row r="99">
          <cell r="A99" t="str">
            <v>430130-</v>
          </cell>
          <cell r="B99" t="str">
            <v>Furniture(&lt;£1000)</v>
          </cell>
        </row>
        <row r="100">
          <cell r="A100" t="str">
            <v>430150-</v>
          </cell>
          <cell r="B100" t="str">
            <v>Toys</v>
          </cell>
        </row>
        <row r="101">
          <cell r="A101" t="str">
            <v>430210-</v>
          </cell>
          <cell r="B101" t="str">
            <v>EquipmentMaintenanceandRepair</v>
          </cell>
        </row>
        <row r="102">
          <cell r="A102" t="str">
            <v>430220-</v>
          </cell>
          <cell r="B102" t="str">
            <v>HireofOfficeEquipment</v>
          </cell>
        </row>
        <row r="103">
          <cell r="A103" t="str">
            <v>430230-</v>
          </cell>
          <cell r="B103" t="str">
            <v>AdhocRoomHire</v>
          </cell>
        </row>
        <row r="104">
          <cell r="A104" t="str">
            <v>435000-</v>
          </cell>
          <cell r="B104" t="str">
            <v>Printing&amp;Reprographics</v>
          </cell>
        </row>
        <row r="105">
          <cell r="A105" t="str">
            <v>435030-</v>
          </cell>
          <cell r="B105" t="str">
            <v>HireofPhotocopiers</v>
          </cell>
        </row>
        <row r="106">
          <cell r="A106" t="str">
            <v>435040-</v>
          </cell>
          <cell r="B106" t="str">
            <v>PhotocopiersMaintenance&amp;Repairs</v>
          </cell>
        </row>
        <row r="107">
          <cell r="A107" t="str">
            <v>440000-</v>
          </cell>
          <cell r="B107" t="str">
            <v>Distribution&amp;Postage</v>
          </cell>
        </row>
        <row r="108">
          <cell r="A108" t="str">
            <v>443000-</v>
          </cell>
          <cell r="B108" t="str">
            <v>Publications</v>
          </cell>
        </row>
        <row r="109">
          <cell r="A109" t="str">
            <v>443010-</v>
          </cell>
          <cell r="B109" t="str">
            <v>Books/Newspapers</v>
          </cell>
        </row>
        <row r="110">
          <cell r="A110" t="str">
            <v>443030-</v>
          </cell>
          <cell r="B110" t="str">
            <v>SubscriptionstoPeriodicals</v>
          </cell>
        </row>
        <row r="111">
          <cell r="A111" t="str">
            <v>443050-</v>
          </cell>
          <cell r="B111" t="str">
            <v>SubscriptionstoLawReports</v>
          </cell>
        </row>
        <row r="112">
          <cell r="A112" t="str">
            <v>443065-</v>
          </cell>
          <cell r="B112" t="str">
            <v>Corp.MembershipofProf.Bodies</v>
          </cell>
        </row>
        <row r="113">
          <cell r="A113" t="str">
            <v>446000-</v>
          </cell>
          <cell r="B113" t="str">
            <v>Telecommunications</v>
          </cell>
        </row>
        <row r="114">
          <cell r="A114" t="str">
            <v>446010-</v>
          </cell>
          <cell r="B114" t="str">
            <v>TelecommunicationsEquipment&lt;2.5K</v>
          </cell>
        </row>
        <row r="115">
          <cell r="A115" t="str">
            <v>446020-</v>
          </cell>
          <cell r="B115" t="str">
            <v>LineRental</v>
          </cell>
        </row>
        <row r="116">
          <cell r="A116" t="str">
            <v>446030-</v>
          </cell>
          <cell r="B116" t="str">
            <v>MobilePhoneRental</v>
          </cell>
        </row>
        <row r="117">
          <cell r="A117" t="str">
            <v>446050-</v>
          </cell>
          <cell r="B117" t="str">
            <v>CallCharges</v>
          </cell>
        </row>
        <row r="118">
          <cell r="A118" t="str">
            <v>446060-</v>
          </cell>
          <cell r="B118" t="str">
            <v>MobileCallCharges</v>
          </cell>
        </row>
        <row r="119">
          <cell r="A119" t="str">
            <v>446100-</v>
          </cell>
          <cell r="B119" t="str">
            <v>Modems&lt;£1,000</v>
          </cell>
        </row>
        <row r="120">
          <cell r="A120" t="str">
            <v>446110-</v>
          </cell>
          <cell r="B120" t="str">
            <v>InstallationCosts</v>
          </cell>
        </row>
        <row r="121">
          <cell r="A121" t="str">
            <v>446120-</v>
          </cell>
          <cell r="B121" t="str">
            <v>TelecommunicationsMaintenance</v>
          </cell>
        </row>
        <row r="122">
          <cell r="A122" t="str">
            <v>450000-</v>
          </cell>
          <cell r="B122" t="str">
            <v>Non-contractedComputerServices</v>
          </cell>
        </row>
        <row r="123">
          <cell r="A123" t="str">
            <v>450030-</v>
          </cell>
          <cell r="B123" t="str">
            <v>Non-contractedComp.Maintenance</v>
          </cell>
        </row>
        <row r="124">
          <cell r="A124" t="str">
            <v>450040-</v>
          </cell>
          <cell r="B124" t="str">
            <v>ComputerConsumables</v>
          </cell>
        </row>
        <row r="125">
          <cell r="A125" t="str">
            <v>450050-</v>
          </cell>
          <cell r="B125" t="str">
            <v>StandaloneSoftware&lt;£2.5k</v>
          </cell>
        </row>
        <row r="126">
          <cell r="A126" t="str">
            <v>450055-</v>
          </cell>
          <cell r="B126" t="str">
            <v>Peripherals&lt;£2.5k</v>
          </cell>
        </row>
        <row r="127">
          <cell r="A127" t="str">
            <v>500000-</v>
          </cell>
          <cell r="B127" t="str">
            <v>ExternalAuditorFees</v>
          </cell>
        </row>
        <row r="128">
          <cell r="A128" t="str">
            <v>500100-</v>
          </cell>
          <cell r="B128" t="str">
            <v>InternalAuditorFees</v>
          </cell>
        </row>
        <row r="129">
          <cell r="A129" t="str">
            <v>507000-</v>
          </cell>
          <cell r="B129" t="str">
            <v>UNISYS-FinanceandPayroll</v>
          </cell>
        </row>
        <row r="130">
          <cell r="A130" t="str">
            <v>507050-</v>
          </cell>
          <cell r="B130" t="str">
            <v>DebtRecovery</v>
          </cell>
        </row>
        <row r="131">
          <cell r="A131" t="str">
            <v>507100-</v>
          </cell>
          <cell r="B131" t="str">
            <v>UNISYS-IT</v>
          </cell>
        </row>
        <row r="132">
          <cell r="A132" t="str">
            <v>507200-</v>
          </cell>
          <cell r="B132" t="str">
            <v>OpenAccountsLicenceFees</v>
          </cell>
        </row>
        <row r="133">
          <cell r="A133" t="str">
            <v>510010-</v>
          </cell>
          <cell r="B133" t="str">
            <v>BankCharges-BankofEngland</v>
          </cell>
        </row>
        <row r="134">
          <cell r="A134" t="str">
            <v>510020-</v>
          </cell>
          <cell r="B134" t="str">
            <v>BankCharges-PGO</v>
          </cell>
        </row>
        <row r="135">
          <cell r="A135" t="str">
            <v>510030-</v>
          </cell>
          <cell r="B135" t="str">
            <v>BankCharges-Transmission</v>
          </cell>
        </row>
        <row r="136">
          <cell r="A136" t="str">
            <v>520000-</v>
          </cell>
          <cell r="B136" t="str">
            <v>SpecialPayments</v>
          </cell>
        </row>
        <row r="137">
          <cell r="A137" t="str">
            <v>520010-</v>
          </cell>
          <cell r="B137" t="str">
            <v>CompensationPayments</v>
          </cell>
        </row>
        <row r="138">
          <cell r="A138" t="str">
            <v>520020-</v>
          </cell>
          <cell r="B138" t="str">
            <v>ExGratiaPayments</v>
          </cell>
        </row>
        <row r="139">
          <cell r="A139" t="str">
            <v>520030-</v>
          </cell>
          <cell r="B139" t="str">
            <v>PersonalInjuryPayments</v>
          </cell>
        </row>
        <row r="140">
          <cell r="A140" t="str">
            <v>540000-</v>
          </cell>
          <cell r="B140" t="str">
            <v>Write-Offs</v>
          </cell>
        </row>
        <row r="141">
          <cell r="A141" t="str">
            <v>540010-</v>
          </cell>
          <cell r="B141" t="str">
            <v>CashLosses</v>
          </cell>
        </row>
        <row r="142">
          <cell r="A142" t="str">
            <v>540020-</v>
          </cell>
          <cell r="B142" t="str">
            <v>BookKeepingErrors</v>
          </cell>
        </row>
        <row r="143">
          <cell r="A143" t="str">
            <v>540030-</v>
          </cell>
          <cell r="B143" t="str">
            <v>BreakinDamage</v>
          </cell>
        </row>
        <row r="144">
          <cell r="A144" t="str">
            <v>540040-</v>
          </cell>
          <cell r="B144" t="str">
            <v>ClaimsWaivedorAbandoned</v>
          </cell>
        </row>
        <row r="145">
          <cell r="A145" t="str">
            <v>540050-</v>
          </cell>
          <cell r="B145" t="str">
            <v>ConstructiveLosses</v>
          </cell>
        </row>
        <row r="146">
          <cell r="A146" t="str">
            <v>540060-</v>
          </cell>
          <cell r="B146" t="str">
            <v>Fraud</v>
          </cell>
        </row>
        <row r="147">
          <cell r="A147" t="str">
            <v>540070-</v>
          </cell>
          <cell r="B147" t="str">
            <v>FruitlessPayments</v>
          </cell>
        </row>
        <row r="148">
          <cell r="A148" t="str">
            <v>540080-</v>
          </cell>
          <cell r="B148" t="str">
            <v>LossesofAccountableStores</v>
          </cell>
        </row>
        <row r="149">
          <cell r="A149" t="str">
            <v>540100-</v>
          </cell>
          <cell r="B149" t="str">
            <v>Debtors-BadDebts</v>
          </cell>
        </row>
        <row r="150">
          <cell r="A150" t="str">
            <v>550000-</v>
          </cell>
          <cell r="B150" t="str">
            <v>NBVFixedAssetDisposals</v>
          </cell>
        </row>
        <row r="151">
          <cell r="A151" t="str">
            <v>550200-</v>
          </cell>
          <cell r="B151" t="str">
            <v>ProceedsFixedAssetsDisposals</v>
          </cell>
        </row>
        <row r="152">
          <cell r="A152" t="str">
            <v>550400-</v>
          </cell>
          <cell r="B152" t="str">
            <v>DisposalClearingAccount</v>
          </cell>
        </row>
        <row r="153">
          <cell r="A153" t="str">
            <v>550500-</v>
          </cell>
          <cell r="B153" t="str">
            <v>Profit/LossonDisposal</v>
          </cell>
        </row>
        <row r="154">
          <cell r="A154" t="str">
            <v>560000-</v>
          </cell>
          <cell r="B154" t="str">
            <v>MovementinProvisions</v>
          </cell>
        </row>
        <row r="155">
          <cell r="A155" t="str">
            <v>560010-</v>
          </cell>
          <cell r="B155" t="str">
            <v>MovementinProvn.forBadDebts</v>
          </cell>
        </row>
        <row r="156">
          <cell r="A156" t="str">
            <v>570300-</v>
          </cell>
          <cell r="B156" t="str">
            <v>RechargetoDepartment</v>
          </cell>
        </row>
        <row r="157">
          <cell r="A157" t="str">
            <v>580000-</v>
          </cell>
          <cell r="B157" t="str">
            <v>FreeholdBuildings</v>
          </cell>
        </row>
        <row r="158">
          <cell r="A158" t="str">
            <v>580050-</v>
          </cell>
          <cell r="B158" t="str">
            <v>F.BuildingsMHCADim</v>
          </cell>
        </row>
        <row r="159">
          <cell r="A159" t="str">
            <v>580100-</v>
          </cell>
          <cell r="B159" t="str">
            <v>ShortLeaseholds,Land&amp;Buildings</v>
          </cell>
        </row>
        <row r="160">
          <cell r="A160" t="str">
            <v>580110-</v>
          </cell>
          <cell r="B160" t="str">
            <v>LongLeaseholdLand&amp;Buildings</v>
          </cell>
        </row>
        <row r="161">
          <cell r="A161" t="str">
            <v>580150-</v>
          </cell>
          <cell r="B161" t="str">
            <v>S.LeaseholdsMHCADim</v>
          </cell>
        </row>
        <row r="162">
          <cell r="A162" t="str">
            <v>580160-</v>
          </cell>
          <cell r="B162" t="str">
            <v>L.LeaseholdsMHCADim</v>
          </cell>
        </row>
        <row r="163">
          <cell r="A163" t="str">
            <v>580200-</v>
          </cell>
          <cell r="B163" t="str">
            <v>OfficeEqpmnt,Plant&amp;Machinery</v>
          </cell>
        </row>
        <row r="164">
          <cell r="A164" t="str">
            <v>580250-</v>
          </cell>
          <cell r="B164" t="str">
            <v>O.Eqpmnt,Plnt&amp;MachMHCADim</v>
          </cell>
        </row>
        <row r="165">
          <cell r="A165" t="str">
            <v>580500-</v>
          </cell>
          <cell r="B165" t="str">
            <v>SmallSystemsComputerEquipment</v>
          </cell>
        </row>
        <row r="166">
          <cell r="A166" t="str">
            <v>580510-</v>
          </cell>
          <cell r="B166" t="str">
            <v>LargeSystemsComputerEquipment</v>
          </cell>
        </row>
        <row r="167">
          <cell r="A167" t="str">
            <v>580540-</v>
          </cell>
          <cell r="B167" t="str">
            <v>SftLicences&amp;Intang,(InYearDepn)</v>
          </cell>
        </row>
        <row r="168">
          <cell r="A168" t="str">
            <v>580550-</v>
          </cell>
          <cell r="B168" t="str">
            <v>SmlSystemComp.EquipmMHCADim</v>
          </cell>
        </row>
        <row r="169">
          <cell r="A169" t="str">
            <v>580600-</v>
          </cell>
          <cell r="B169" t="str">
            <v>TelecommunicationsEquipment</v>
          </cell>
        </row>
        <row r="170">
          <cell r="A170" t="str">
            <v>580650-</v>
          </cell>
          <cell r="B170" t="str">
            <v>TelecommunicationsEqpmntMHCADim</v>
          </cell>
        </row>
        <row r="171">
          <cell r="A171" t="str">
            <v>580700-</v>
          </cell>
          <cell r="B171" t="str">
            <v>MotorVehicles</v>
          </cell>
        </row>
        <row r="172">
          <cell r="A172" t="str">
            <v>580750-</v>
          </cell>
          <cell r="B172" t="str">
            <v>MotorVehiclesMHCADim</v>
          </cell>
        </row>
        <row r="173">
          <cell r="A173" t="str">
            <v>580800-</v>
          </cell>
          <cell r="B173" t="str">
            <v>LeasedAssets</v>
          </cell>
        </row>
        <row r="174">
          <cell r="A174" t="str">
            <v>589000-</v>
          </cell>
          <cell r="B174" t="str">
            <v>DepreciationAdjustment</v>
          </cell>
        </row>
        <row r="175">
          <cell r="A175" t="str">
            <v>590300-</v>
          </cell>
          <cell r="B175" t="str">
            <v>Diminution-OfficeEquipment,P&amp;M</v>
          </cell>
        </row>
        <row r="176">
          <cell r="A176" t="str">
            <v>590400-</v>
          </cell>
          <cell r="B176" t="str">
            <v>Diminution-Fixtures&amp;Fittings</v>
          </cell>
        </row>
        <row r="177">
          <cell r="A177" t="str">
            <v>590500-</v>
          </cell>
          <cell r="B177" t="str">
            <v>Diminution-FreeholdBuildings</v>
          </cell>
        </row>
        <row r="178">
          <cell r="A178" t="str">
            <v>590600-</v>
          </cell>
          <cell r="B178" t="str">
            <v>Diminution(IT)</v>
          </cell>
        </row>
        <row r="179">
          <cell r="A179" t="str">
            <v>590700-</v>
          </cell>
          <cell r="B179" t="str">
            <v>Diminution(Telecom)</v>
          </cell>
        </row>
        <row r="180">
          <cell r="A180" t="str">
            <v>590800-</v>
          </cell>
          <cell r="B180" t="str">
            <v>Diminution(Cars)</v>
          </cell>
        </row>
        <row r="181">
          <cell r="A181" t="str">
            <v>590900-</v>
          </cell>
          <cell r="B181" t="str">
            <v>CostofCapitalCharge(WC)</v>
          </cell>
        </row>
        <row r="182">
          <cell r="A182" t="str">
            <v>590950-</v>
          </cell>
          <cell r="B182" t="str">
            <v>CostofCapital(FixedAssets)</v>
          </cell>
        </row>
        <row r="183">
          <cell r="A183" t="str">
            <v>591000-</v>
          </cell>
          <cell r="B183" t="str">
            <v>InterestCharged</v>
          </cell>
        </row>
        <row r="184">
          <cell r="A184" t="str">
            <v>591100-</v>
          </cell>
          <cell r="B184" t="str">
            <v>InterestonCorporateCards</v>
          </cell>
        </row>
        <row r="185">
          <cell r="A185" t="str">
            <v>592000-</v>
          </cell>
          <cell r="B185" t="str">
            <v>FinanceChargesonLeasedAssets</v>
          </cell>
        </row>
        <row r="186">
          <cell r="A186" t="str">
            <v>595000-</v>
          </cell>
          <cell r="B186" t="str">
            <v>Discounts</v>
          </cell>
        </row>
        <row r="187">
          <cell r="A187" t="str">
            <v>596000-</v>
          </cell>
          <cell r="B187" t="str">
            <v>ContingencyReserve</v>
          </cell>
        </row>
        <row r="188">
          <cell r="A188" t="str">
            <v>600020-</v>
          </cell>
          <cell r="B188" t="str">
            <v>ExchangeRateVarianceGain/Loss</v>
          </cell>
        </row>
        <row r="189">
          <cell r="A189" t="str">
            <v>720740-</v>
          </cell>
          <cell r="B189" t="str">
            <v>SoftwareLicences&amp;Intangibles</v>
          </cell>
        </row>
        <row r="190">
          <cell r="A190" t="str">
            <v>721000-</v>
          </cell>
          <cell r="B190" t="str">
            <v>NewWorks</v>
          </cell>
        </row>
        <row r="191">
          <cell r="A191" t="str">
            <v>721010-</v>
          </cell>
          <cell r="B191" t="str">
            <v>AddedValueCapitalMaintenance</v>
          </cell>
        </row>
        <row r="192">
          <cell r="A192" t="str">
            <v>721020-</v>
          </cell>
          <cell r="B192" t="str">
            <v>Dilapidations</v>
          </cell>
        </row>
        <row r="193">
          <cell r="A193" t="str">
            <v>721110-</v>
          </cell>
          <cell r="B193" t="str">
            <v>SitePurchase</v>
          </cell>
        </row>
        <row r="194">
          <cell r="A194" t="str">
            <v>721115-</v>
          </cell>
          <cell r="B194" t="str">
            <v>LongLeaseland</v>
          </cell>
        </row>
        <row r="195">
          <cell r="A195" t="str">
            <v>721200-</v>
          </cell>
          <cell r="B195" t="str">
            <v>CourtBuilding-ResourcesCosts</v>
          </cell>
        </row>
        <row r="196">
          <cell r="A196" t="str">
            <v>721510-</v>
          </cell>
          <cell r="B196" t="str">
            <v>OfficeEquipment(Over£1,000)</v>
          </cell>
        </row>
        <row r="197">
          <cell r="A197" t="str">
            <v>721610-</v>
          </cell>
          <cell r="B197" t="str">
            <v>HighDensityStorageFurniture</v>
          </cell>
        </row>
        <row r="198">
          <cell r="A198" t="str">
            <v>721650-</v>
          </cell>
          <cell r="B198" t="str">
            <v>FixturesandFittings</v>
          </cell>
        </row>
        <row r="199">
          <cell r="A199" t="str">
            <v>721700-</v>
          </cell>
          <cell r="B199" t="str">
            <v>LaserPrinterComputerEquipment</v>
          </cell>
        </row>
        <row r="200">
          <cell r="A200" t="str">
            <v>721710-</v>
          </cell>
          <cell r="B200" t="str">
            <v>SmallSystemsComputerEquipment</v>
          </cell>
        </row>
        <row r="201">
          <cell r="A201" t="str">
            <v>721720-</v>
          </cell>
          <cell r="B201" t="str">
            <v>ITIndividualAssets&gt;=£2.5k</v>
          </cell>
        </row>
        <row r="202">
          <cell r="A202" t="str">
            <v>721725-</v>
          </cell>
          <cell r="B202" t="str">
            <v>ITIndividualAssets&lt;£2.5k</v>
          </cell>
        </row>
        <row r="203">
          <cell r="A203" t="str">
            <v>721730-</v>
          </cell>
          <cell r="B203" t="str">
            <v>ComputingConsulting(Capital)</v>
          </cell>
        </row>
        <row r="204">
          <cell r="A204" t="str">
            <v>721810-</v>
          </cell>
          <cell r="B204" t="str">
            <v>TelecommunicationsEquipment&gt;=£2500</v>
          </cell>
        </row>
        <row r="205">
          <cell r="A205" t="str">
            <v>721900-</v>
          </cell>
          <cell r="B205" t="str">
            <v>MotorVehicles</v>
          </cell>
        </row>
        <row r="206">
          <cell r="A206" t="str">
            <v>721999-</v>
          </cell>
          <cell r="B206" t="str">
            <v>I&amp;ECapitalInformationAccount</v>
          </cell>
        </row>
        <row r="207">
          <cell r="A207" t="str">
            <v>730600-</v>
          </cell>
          <cell r="B207" t="str">
            <v>Partnerships-ContactCentres</v>
          </cell>
        </row>
        <row r="208">
          <cell r="A208" t="str">
            <v>730610-</v>
          </cell>
          <cell r="B208" t="str">
            <v>Partnerships-MediationServices</v>
          </cell>
        </row>
        <row r="209">
          <cell r="A209" t="str">
            <v>730620-</v>
          </cell>
          <cell r="B209" t="str">
            <v>Partnerships-Other</v>
          </cell>
        </row>
        <row r="210">
          <cell r="A210" t="str">
            <v>730630-</v>
          </cell>
          <cell r="B210" t="str">
            <v>ACPC</v>
          </cell>
        </row>
        <row r="211">
          <cell r="A211" t="str">
            <v>730640-</v>
          </cell>
          <cell r="B211" t="str">
            <v>DfESContactCentreFunding</v>
          </cell>
        </row>
        <row r="212">
          <cell r="A212" t="str">
            <v>746000-</v>
          </cell>
          <cell r="B212" t="str">
            <v>LegalRepresentationforPractitioner</v>
          </cell>
        </row>
        <row r="213">
          <cell r="A213" t="str">
            <v>746010-</v>
          </cell>
          <cell r="B213" t="str">
            <v>ExpertWitnessFees</v>
          </cell>
        </row>
        <row r="214">
          <cell r="A214" t="str">
            <v>746020-</v>
          </cell>
          <cell r="B214" t="str">
            <v>OtherLegalFeesandServices</v>
          </cell>
        </row>
        <row r="215">
          <cell r="A215" t="str">
            <v>800100-</v>
          </cell>
          <cell r="B215" t="str">
            <v>IntangibleAssets</v>
          </cell>
        </row>
        <row r="216">
          <cell r="A216" t="str">
            <v>801100-</v>
          </cell>
          <cell r="B216" t="str">
            <v>FreeholdLand</v>
          </cell>
        </row>
        <row r="217">
          <cell r="A217" t="str">
            <v>801110-</v>
          </cell>
          <cell r="B217" t="str">
            <v>FreeholdBuildings</v>
          </cell>
        </row>
        <row r="218">
          <cell r="A218" t="str">
            <v>801120-</v>
          </cell>
          <cell r="B218" t="str">
            <v>ShortLeaseholds,Land&amp;Buildings</v>
          </cell>
        </row>
        <row r="219">
          <cell r="A219" t="str">
            <v>801125-</v>
          </cell>
          <cell r="B219" t="str">
            <v>LongLeaseholds,Land&amp;Buildings</v>
          </cell>
        </row>
        <row r="220">
          <cell r="A220" t="str">
            <v>801130-</v>
          </cell>
          <cell r="B220" t="str">
            <v>OfficeEquipment,Plant&amp;Machinery</v>
          </cell>
        </row>
        <row r="221">
          <cell r="A221" t="str">
            <v>801150-</v>
          </cell>
          <cell r="B221" t="str">
            <v>OtherEquipment,Plant&amp;Machinery</v>
          </cell>
        </row>
        <row r="222">
          <cell r="A222" t="str">
            <v>801160-</v>
          </cell>
          <cell r="B222" t="str">
            <v>Furniture-GeneralPool</v>
          </cell>
        </row>
        <row r="223">
          <cell r="A223" t="str">
            <v>801170-</v>
          </cell>
          <cell r="B223" t="str">
            <v>HighDensityStorageFurniture</v>
          </cell>
        </row>
        <row r="224">
          <cell r="A224" t="str">
            <v>801190-</v>
          </cell>
          <cell r="B224" t="str">
            <v>SmallSystemsComputerEquipment</v>
          </cell>
        </row>
        <row r="225">
          <cell r="A225" t="str">
            <v>801200-</v>
          </cell>
          <cell r="B225" t="str">
            <v>LargeSystemsComputerEquipment</v>
          </cell>
        </row>
        <row r="226">
          <cell r="A226" t="str">
            <v>801210-</v>
          </cell>
          <cell r="B226" t="str">
            <v>TelecommunicationsEquipment</v>
          </cell>
        </row>
        <row r="227">
          <cell r="A227" t="str">
            <v>801220-</v>
          </cell>
          <cell r="B227" t="str">
            <v>MotorVehicles</v>
          </cell>
        </row>
        <row r="228">
          <cell r="A228" t="str">
            <v>801230-</v>
          </cell>
          <cell r="B228" t="str">
            <v>MotorVehicles-Diesel</v>
          </cell>
        </row>
        <row r="229">
          <cell r="A229" t="str">
            <v>801240-</v>
          </cell>
          <cell r="B229" t="str">
            <v>LeasedAssets</v>
          </cell>
        </row>
        <row r="230">
          <cell r="A230" t="str">
            <v>801250-</v>
          </cell>
          <cell r="B230" t="str">
            <v>FreeholdLand(retired)</v>
          </cell>
        </row>
        <row r="231">
          <cell r="A231" t="str">
            <v>801260-</v>
          </cell>
          <cell r="B231" t="str">
            <v>FreeholdBuildings(retired)</v>
          </cell>
        </row>
        <row r="232">
          <cell r="A232" t="str">
            <v>801270-</v>
          </cell>
          <cell r="B232" t="str">
            <v>RetiredLeaseholdLand&amp;Buildings</v>
          </cell>
        </row>
        <row r="233">
          <cell r="A233" t="str">
            <v>801280-</v>
          </cell>
          <cell r="B233" t="str">
            <v>AssetsunderConstructions</v>
          </cell>
        </row>
        <row r="234">
          <cell r="A234" t="str">
            <v>801290-</v>
          </cell>
          <cell r="B234" t="str">
            <v>WalesFixedAssetCost</v>
          </cell>
        </row>
        <row r="235">
          <cell r="A235" t="str">
            <v>801999-</v>
          </cell>
          <cell r="B235" t="str">
            <v>B/SCapitalInformationAccount</v>
          </cell>
        </row>
        <row r="236">
          <cell r="A236" t="str">
            <v>804100-</v>
          </cell>
          <cell r="B236" t="str">
            <v>FreeholdLand</v>
          </cell>
        </row>
        <row r="237">
          <cell r="A237" t="str">
            <v>804105-</v>
          </cell>
          <cell r="B237" t="str">
            <v>FreeholdLand(retired)</v>
          </cell>
        </row>
        <row r="238">
          <cell r="A238" t="str">
            <v>804110-</v>
          </cell>
          <cell r="B238" t="str">
            <v>FreeholdBuildings</v>
          </cell>
        </row>
        <row r="239">
          <cell r="A239" t="str">
            <v>804115-</v>
          </cell>
          <cell r="B239" t="str">
            <v>FreeholdBuildings(retired)</v>
          </cell>
        </row>
        <row r="240">
          <cell r="A240" t="str">
            <v>804120-</v>
          </cell>
          <cell r="B240" t="str">
            <v>ShortLeaseholds,Land&amp;Buildings</v>
          </cell>
        </row>
        <row r="241">
          <cell r="A241" t="str">
            <v>804125-</v>
          </cell>
          <cell r="B241" t="str">
            <v>LongLeaseholds,Land&amp;Buildings</v>
          </cell>
        </row>
        <row r="242">
          <cell r="A242" t="str">
            <v>804126-</v>
          </cell>
          <cell r="B242" t="str">
            <v>RetiredLeasehold,Land&amp;Buildings</v>
          </cell>
        </row>
        <row r="243">
          <cell r="A243" t="str">
            <v>804130-</v>
          </cell>
          <cell r="B243" t="str">
            <v>OfficeEquipment,Plant&amp;Machinery</v>
          </cell>
        </row>
        <row r="244">
          <cell r="A244" t="str">
            <v>804150-</v>
          </cell>
          <cell r="B244" t="str">
            <v>OtherEquipment,Plant&amp;Machinery</v>
          </cell>
        </row>
        <row r="245">
          <cell r="A245" t="str">
            <v>804160-</v>
          </cell>
          <cell r="B245" t="str">
            <v>Furniture-GeneralPool</v>
          </cell>
        </row>
        <row r="246">
          <cell r="A246" t="str">
            <v>804170-</v>
          </cell>
          <cell r="B246" t="str">
            <v>HighDensityStorageFurniture</v>
          </cell>
        </row>
        <row r="247">
          <cell r="A247" t="str">
            <v>804190-</v>
          </cell>
          <cell r="B247" t="str">
            <v>SmallSystemsComputerEquipment</v>
          </cell>
        </row>
        <row r="248">
          <cell r="A248" t="str">
            <v>804200-</v>
          </cell>
          <cell r="B248" t="str">
            <v>LargeSystemsComputerEquipment</v>
          </cell>
        </row>
        <row r="249">
          <cell r="A249" t="str">
            <v>804210-</v>
          </cell>
          <cell r="B249" t="str">
            <v>TelecommunicationsEquipment</v>
          </cell>
        </row>
        <row r="250">
          <cell r="A250" t="str">
            <v>804220-</v>
          </cell>
          <cell r="B250" t="str">
            <v>MotorVehicles</v>
          </cell>
        </row>
        <row r="251">
          <cell r="A251" t="str">
            <v>804230-</v>
          </cell>
          <cell r="B251" t="str">
            <v>MotorVehicles-Diesel</v>
          </cell>
        </row>
        <row r="252">
          <cell r="A252" t="str">
            <v>804240-</v>
          </cell>
          <cell r="B252" t="str">
            <v>LeasedAssets</v>
          </cell>
        </row>
        <row r="253">
          <cell r="A253" t="str">
            <v>804250-</v>
          </cell>
          <cell r="B253" t="str">
            <v>SoftwareLicences(Cum.Depreciation)</v>
          </cell>
        </row>
        <row r="254">
          <cell r="A254" t="str">
            <v>804290-</v>
          </cell>
          <cell r="B254" t="str">
            <v>WalesFixedAssetDepn</v>
          </cell>
        </row>
        <row r="255">
          <cell r="A255" t="str">
            <v>805100-</v>
          </cell>
          <cell r="B255" t="str">
            <v>FreeholdLand</v>
          </cell>
        </row>
        <row r="256">
          <cell r="A256" t="str">
            <v>805110-</v>
          </cell>
          <cell r="B256" t="str">
            <v>FreeholdBuildings</v>
          </cell>
        </row>
        <row r="257">
          <cell r="A257" t="str">
            <v>805120-</v>
          </cell>
          <cell r="B257" t="str">
            <v>LeaseholdLand&amp;Buildings</v>
          </cell>
        </row>
        <row r="258">
          <cell r="A258" t="str">
            <v>805130-</v>
          </cell>
          <cell r="B258" t="str">
            <v>OfficeEquipment,Plant&amp;Machinery</v>
          </cell>
        </row>
        <row r="259">
          <cell r="A259" t="str">
            <v>805150-</v>
          </cell>
          <cell r="B259" t="str">
            <v>OtherEquipment,Plant&amp;Machinery</v>
          </cell>
        </row>
        <row r="260">
          <cell r="A260" t="str">
            <v>805160-</v>
          </cell>
          <cell r="B260" t="str">
            <v>Furniture-GeneralPool</v>
          </cell>
        </row>
        <row r="261">
          <cell r="A261" t="str">
            <v>805170-</v>
          </cell>
          <cell r="B261" t="str">
            <v>HighDensityStorageFurniture</v>
          </cell>
        </row>
        <row r="262">
          <cell r="A262" t="str">
            <v>805190-</v>
          </cell>
          <cell r="B262" t="str">
            <v>SmallSystemsComputerEquipment</v>
          </cell>
        </row>
        <row r="263">
          <cell r="A263" t="str">
            <v>805200-</v>
          </cell>
          <cell r="B263" t="str">
            <v>LargeSystemsComputerEquipment</v>
          </cell>
        </row>
        <row r="264">
          <cell r="A264" t="str">
            <v>805210-</v>
          </cell>
          <cell r="B264" t="str">
            <v>TelecommunicationsEquipment</v>
          </cell>
        </row>
        <row r="265">
          <cell r="A265" t="str">
            <v>805220-</v>
          </cell>
          <cell r="B265" t="str">
            <v>MotorVehicles</v>
          </cell>
        </row>
        <row r="266">
          <cell r="A266" t="str">
            <v>805250-</v>
          </cell>
          <cell r="B266" t="str">
            <v>SoftwareLicences(Reval.Depreciation)</v>
          </cell>
        </row>
        <row r="267">
          <cell r="A267" t="str">
            <v>809100-</v>
          </cell>
          <cell r="B267" t="str">
            <v>FreeholdLand</v>
          </cell>
        </row>
        <row r="268">
          <cell r="A268" t="str">
            <v>809105-</v>
          </cell>
          <cell r="B268" t="str">
            <v>FreeholdLand</v>
          </cell>
        </row>
        <row r="269">
          <cell r="A269" t="str">
            <v>809110-</v>
          </cell>
          <cell r="B269" t="str">
            <v>FreeholdBuildings</v>
          </cell>
        </row>
        <row r="270">
          <cell r="A270" t="str">
            <v>809115-</v>
          </cell>
          <cell r="B270" t="str">
            <v>FreeholdBuildings</v>
          </cell>
        </row>
        <row r="271">
          <cell r="A271" t="str">
            <v>809120-</v>
          </cell>
          <cell r="B271" t="str">
            <v>ShortLeaseholds,Land&amp;Buildings</v>
          </cell>
        </row>
        <row r="272">
          <cell r="A272" t="str">
            <v>809125-</v>
          </cell>
          <cell r="B272" t="str">
            <v>LongLeaseholds,Land&amp;Buildings</v>
          </cell>
        </row>
        <row r="273">
          <cell r="A273" t="str">
            <v>809130-</v>
          </cell>
          <cell r="B273" t="str">
            <v>OfficeEquipment,Plant&amp;Machinery</v>
          </cell>
        </row>
        <row r="274">
          <cell r="A274" t="str">
            <v>809150-</v>
          </cell>
          <cell r="B274" t="str">
            <v>OtherEquipment,Plant&amp;Machinery</v>
          </cell>
        </row>
        <row r="275">
          <cell r="A275" t="str">
            <v>809160-</v>
          </cell>
          <cell r="B275" t="str">
            <v>Furniture-GeneralPool</v>
          </cell>
        </row>
        <row r="276">
          <cell r="A276" t="str">
            <v>809170-</v>
          </cell>
          <cell r="B276" t="str">
            <v>HighDensityStorageFurniture</v>
          </cell>
        </row>
        <row r="277">
          <cell r="A277" t="str">
            <v>809190-</v>
          </cell>
          <cell r="B277" t="str">
            <v>SmallSystemsComputerEquipment</v>
          </cell>
        </row>
        <row r="278">
          <cell r="A278" t="str">
            <v>809200-</v>
          </cell>
          <cell r="B278" t="str">
            <v>LargeSystemsComputerEquipment</v>
          </cell>
        </row>
        <row r="279">
          <cell r="A279" t="str">
            <v>809210-</v>
          </cell>
          <cell r="B279" t="str">
            <v>TelecommunicationsEquipment</v>
          </cell>
        </row>
        <row r="280">
          <cell r="A280" t="str">
            <v>809220-</v>
          </cell>
          <cell r="B280" t="str">
            <v>MotorVehicles</v>
          </cell>
        </row>
        <row r="281">
          <cell r="A281" t="str">
            <v>810100-</v>
          </cell>
          <cell r="B281" t="str">
            <v>Stocks</v>
          </cell>
        </row>
        <row r="282">
          <cell r="A282" t="str">
            <v>820110-</v>
          </cell>
          <cell r="B282" t="str">
            <v>DebtorsControl</v>
          </cell>
        </row>
        <row r="283">
          <cell r="A283" t="str">
            <v>820110-998</v>
          </cell>
          <cell r="B283" t="str">
            <v>DebtorsHistoric</v>
          </cell>
        </row>
        <row r="284">
          <cell r="A284" t="str">
            <v>820110-999</v>
          </cell>
          <cell r="B284" t="str">
            <v>DebtorsOpeningBalance</v>
          </cell>
        </row>
        <row r="285">
          <cell r="A285" t="str">
            <v>820300-</v>
          </cell>
          <cell r="B285" t="str">
            <v>SundryDebtors</v>
          </cell>
        </row>
        <row r="286">
          <cell r="A286" t="str">
            <v>820800-</v>
          </cell>
          <cell r="B286" t="str">
            <v>UndrawnGrant-CurrentYear</v>
          </cell>
        </row>
        <row r="287">
          <cell r="A287" t="str">
            <v>820900-</v>
          </cell>
          <cell r="B287" t="str">
            <v>UndrawnGrant-PriorYear</v>
          </cell>
        </row>
        <row r="288">
          <cell r="A288" t="str">
            <v>821100-</v>
          </cell>
          <cell r="B288" t="str">
            <v>HomeComputerInitiative</v>
          </cell>
        </row>
        <row r="289">
          <cell r="A289" t="str">
            <v>821200-</v>
          </cell>
          <cell r="B289" t="str">
            <v>InvoiceOverpayments</v>
          </cell>
        </row>
        <row r="290">
          <cell r="A290" t="str">
            <v>821300-</v>
          </cell>
          <cell r="B290" t="str">
            <v>Debtors-FallingDueAfter1Year</v>
          </cell>
        </row>
        <row r="291">
          <cell r="A291" t="str">
            <v>830100-</v>
          </cell>
          <cell r="B291" t="str">
            <v>SalaryAdvances</v>
          </cell>
        </row>
        <row r="292">
          <cell r="A292" t="str">
            <v>830310-</v>
          </cell>
          <cell r="B292" t="str">
            <v>SeasonTicketAdvances</v>
          </cell>
        </row>
        <row r="293">
          <cell r="A293" t="str">
            <v>830350-</v>
          </cell>
          <cell r="B293" t="str">
            <v>BicycleLoans</v>
          </cell>
        </row>
        <row r="294">
          <cell r="A294" t="str">
            <v>830400-</v>
          </cell>
          <cell r="B294" t="str">
            <v>TravelAdvances</v>
          </cell>
        </row>
        <row r="295">
          <cell r="A295" t="str">
            <v>830450-</v>
          </cell>
          <cell r="B295" t="str">
            <v>HousingAdvances</v>
          </cell>
        </row>
        <row r="296">
          <cell r="A296" t="str">
            <v>830500-</v>
          </cell>
          <cell r="B296" t="str">
            <v>SecondedOfficersSalariesetc</v>
          </cell>
        </row>
        <row r="297">
          <cell r="A297" t="str">
            <v>830700-</v>
          </cell>
          <cell r="B297" t="str">
            <v>SalaryOverpayments</v>
          </cell>
        </row>
        <row r="298">
          <cell r="A298" t="str">
            <v>830710-</v>
          </cell>
          <cell r="B298" t="str">
            <v>SalaryOverpaymentsCurrentYear</v>
          </cell>
        </row>
        <row r="299">
          <cell r="A299" t="str">
            <v>830815-</v>
          </cell>
          <cell r="B299" t="str">
            <v>SalaryOverpayments(PriorYear)</v>
          </cell>
        </row>
        <row r="300">
          <cell r="A300" t="str">
            <v>831000-</v>
          </cell>
          <cell r="B300" t="str">
            <v>CapitalrepaymentOnCarLoans</v>
          </cell>
        </row>
        <row r="301">
          <cell r="A301" t="str">
            <v>840100-</v>
          </cell>
          <cell r="B301" t="str">
            <v>RecoverableVAT</v>
          </cell>
        </row>
        <row r="302">
          <cell r="A302" t="str">
            <v>840210-</v>
          </cell>
          <cell r="B302" t="str">
            <v>OutputVAT</v>
          </cell>
        </row>
        <row r="303">
          <cell r="A303" t="str">
            <v>840400-</v>
          </cell>
          <cell r="B303" t="str">
            <v>VATSuspense</v>
          </cell>
        </row>
        <row r="304">
          <cell r="A304" t="str">
            <v>850100-</v>
          </cell>
          <cell r="B304" t="str">
            <v>AccruedIncome</v>
          </cell>
        </row>
        <row r="305">
          <cell r="A305" t="str">
            <v>855100-</v>
          </cell>
          <cell r="B305" t="str">
            <v>Prepayments</v>
          </cell>
        </row>
        <row r="306">
          <cell r="A306" t="str">
            <v>860100-</v>
          </cell>
          <cell r="B306" t="str">
            <v>HQImprests</v>
          </cell>
        </row>
        <row r="307">
          <cell r="A307" t="str">
            <v>860200-</v>
          </cell>
          <cell r="B307" t="str">
            <v>PettyCashImprests</v>
          </cell>
        </row>
        <row r="308">
          <cell r="A308" t="str">
            <v>860300-</v>
          </cell>
          <cell r="B308" t="str">
            <v>AccomodationImprestAccount</v>
          </cell>
        </row>
        <row r="309">
          <cell r="A309" t="str">
            <v>900100-</v>
          </cell>
          <cell r="B309" t="str">
            <v>CashInHand</v>
          </cell>
        </row>
        <row r="310">
          <cell r="A310" t="str">
            <v>900250-</v>
          </cell>
          <cell r="B310" t="str">
            <v>CAFCASSCashAccount</v>
          </cell>
        </row>
        <row r="311">
          <cell r="A311" t="str">
            <v>900300-</v>
          </cell>
          <cell r="B311" t="str">
            <v>OutstandingPayableOrders</v>
          </cell>
        </row>
        <row r="312">
          <cell r="A312" t="str">
            <v>900380-</v>
          </cell>
          <cell r="B312" t="str">
            <v>TimeExpiredPayableOrders</v>
          </cell>
        </row>
        <row r="313">
          <cell r="A313" t="str">
            <v>900390-</v>
          </cell>
          <cell r="B313" t="str">
            <v>OutstandingPybleOrders-Emerg</v>
          </cell>
        </row>
        <row r="314">
          <cell r="A314" t="str">
            <v>900400-</v>
          </cell>
          <cell r="B314" t="str">
            <v>OutstandingRecvbleOrders</v>
          </cell>
        </row>
        <row r="315">
          <cell r="A315" t="str">
            <v>900510-</v>
          </cell>
          <cell r="B315" t="str">
            <v>InternalBankAccountPayments</v>
          </cell>
        </row>
        <row r="316">
          <cell r="A316" t="str">
            <v>902600-</v>
          </cell>
          <cell r="B316" t="str">
            <v>OverstatedIncome</v>
          </cell>
        </row>
        <row r="317">
          <cell r="A317" t="str">
            <v>905000-</v>
          </cell>
          <cell r="B317" t="str">
            <v>CashPrepayment</v>
          </cell>
        </row>
        <row r="318">
          <cell r="A318" t="str">
            <v>910100-</v>
          </cell>
          <cell r="B318" t="str">
            <v>SundryCreditors</v>
          </cell>
        </row>
        <row r="319">
          <cell r="A319" t="str">
            <v>910310-</v>
          </cell>
          <cell r="B319" t="str">
            <v>CreditorsControlAccount</v>
          </cell>
        </row>
        <row r="320">
          <cell r="A320" t="str">
            <v>910310-998</v>
          </cell>
          <cell r="B320" t="str">
            <v>CreditorsHistoric</v>
          </cell>
        </row>
        <row r="321">
          <cell r="A321" t="str">
            <v>910310-999</v>
          </cell>
          <cell r="B321" t="str">
            <v>CreditorsOpeningBalance</v>
          </cell>
        </row>
        <row r="322">
          <cell r="A322" t="str">
            <v>910350-</v>
          </cell>
          <cell r="B322" t="str">
            <v>DepartmentalBankcharges</v>
          </cell>
        </row>
        <row r="323">
          <cell r="A323" t="str">
            <v>910400-</v>
          </cell>
          <cell r="B323" t="str">
            <v>SuspenseAccount</v>
          </cell>
        </row>
        <row r="324">
          <cell r="A324" t="str">
            <v>910500-</v>
          </cell>
          <cell r="B324" t="str">
            <v>CancelledPayableOrders</v>
          </cell>
        </row>
        <row r="325">
          <cell r="A325" t="str">
            <v>911600-</v>
          </cell>
          <cell r="B325" t="str">
            <v>EmployeesPensionContributions</v>
          </cell>
        </row>
        <row r="326">
          <cell r="A326" t="str">
            <v>911610-</v>
          </cell>
          <cell r="B326" t="str">
            <v>WYPFEmployersContribution</v>
          </cell>
        </row>
        <row r="327">
          <cell r="A327" t="str">
            <v>911620-</v>
          </cell>
          <cell r="B327" t="str">
            <v>AdditionalVoluntaryContributions</v>
          </cell>
        </row>
        <row r="328">
          <cell r="A328" t="str">
            <v>911630-</v>
          </cell>
          <cell r="B328" t="str">
            <v>PCSPSEmployeesWidowsCont.</v>
          </cell>
        </row>
        <row r="329">
          <cell r="A329" t="str">
            <v>911640-</v>
          </cell>
          <cell r="B329" t="str">
            <v>PCSPSEmployersContribution</v>
          </cell>
        </row>
        <row r="330">
          <cell r="A330" t="str">
            <v>912100-</v>
          </cell>
          <cell r="B330" t="str">
            <v>NationalInsuranceDeductions</v>
          </cell>
        </row>
        <row r="331">
          <cell r="A331" t="str">
            <v>912400-</v>
          </cell>
          <cell r="B331" t="str">
            <v>IncomeTax</v>
          </cell>
        </row>
        <row r="332">
          <cell r="A332" t="str">
            <v>913400-</v>
          </cell>
          <cell r="B332" t="str">
            <v>ThirdPartyMoney</v>
          </cell>
        </row>
        <row r="333">
          <cell r="A333" t="str">
            <v>913450-</v>
          </cell>
          <cell r="B333" t="str">
            <v>HomeComputerInitiative</v>
          </cell>
        </row>
        <row r="334">
          <cell r="A334" t="str">
            <v>913460-</v>
          </cell>
          <cell r="B334" t="str">
            <v>ChildcareVouchers</v>
          </cell>
        </row>
        <row r="335">
          <cell r="A335" t="str">
            <v>913600-</v>
          </cell>
          <cell r="B335" t="str">
            <v>AttachmentOfEarnings</v>
          </cell>
        </row>
        <row r="336">
          <cell r="A336" t="str">
            <v>913700-</v>
          </cell>
          <cell r="B336" t="str">
            <v>EmployeesUnionSubscriptions</v>
          </cell>
        </row>
        <row r="337">
          <cell r="A337" t="str">
            <v>913710-</v>
          </cell>
          <cell r="B337" t="str">
            <v>StudentLoanRecovery</v>
          </cell>
        </row>
        <row r="338">
          <cell r="A338" t="str">
            <v>913720-</v>
          </cell>
          <cell r="B338" t="str">
            <v>SaveAsYouEarn</v>
          </cell>
        </row>
        <row r="339">
          <cell r="A339" t="str">
            <v>913730-</v>
          </cell>
          <cell r="B339" t="str">
            <v>GiveAsYouEarn</v>
          </cell>
        </row>
        <row r="340">
          <cell r="A340" t="str">
            <v>913800-</v>
          </cell>
          <cell r="B340" t="str">
            <v>SundryDeductions</v>
          </cell>
        </row>
        <row r="341">
          <cell r="A341" t="str">
            <v>913810-</v>
          </cell>
          <cell r="B341" t="str">
            <v>LeasedCarContributions</v>
          </cell>
        </row>
        <row r="342">
          <cell r="A342" t="str">
            <v>913820-</v>
          </cell>
          <cell r="B342" t="str">
            <v>OtherLoans</v>
          </cell>
        </row>
        <row r="343">
          <cell r="A343" t="str">
            <v>914100-</v>
          </cell>
          <cell r="B343" t="str">
            <v>OtherCreditors</v>
          </cell>
        </row>
        <row r="344">
          <cell r="A344" t="str">
            <v>914200-</v>
          </cell>
          <cell r="B344" t="str">
            <v>UnidentifiedReceipts</v>
          </cell>
        </row>
        <row r="345">
          <cell r="A345" t="str">
            <v>916100-</v>
          </cell>
          <cell r="B345" t="str">
            <v>DeferredIncome-Fees</v>
          </cell>
        </row>
        <row r="346">
          <cell r="A346" t="str">
            <v>916200-</v>
          </cell>
          <cell r="B346" t="str">
            <v>DeferredIncome-Other</v>
          </cell>
        </row>
        <row r="347">
          <cell r="A347" t="str">
            <v>916300-</v>
          </cell>
          <cell r="B347" t="str">
            <v>Accruals</v>
          </cell>
        </row>
        <row r="348">
          <cell r="A348" t="str">
            <v>920100-</v>
          </cell>
          <cell r="B348" t="str">
            <v>SundryCreditors&gt;1Year</v>
          </cell>
        </row>
        <row r="349">
          <cell r="A349" t="str">
            <v>925000-</v>
          </cell>
          <cell r="B349" t="str">
            <v>Cash(CreditorPayements)</v>
          </cell>
        </row>
        <row r="350">
          <cell r="A350" t="str">
            <v>930100-</v>
          </cell>
          <cell r="B350" t="str">
            <v>Provisions-Other</v>
          </cell>
        </row>
        <row r="351">
          <cell r="A351" t="str">
            <v>930500-</v>
          </cell>
          <cell r="B351" t="str">
            <v>FinanceLeaseCreditors</v>
          </cell>
        </row>
        <row r="352">
          <cell r="A352" t="str">
            <v>930550-</v>
          </cell>
          <cell r="B352" t="str">
            <v>NetPensionLiabilities</v>
          </cell>
        </row>
        <row r="353">
          <cell r="A353" t="str">
            <v>930600-</v>
          </cell>
          <cell r="B353" t="str">
            <v>BadDebts</v>
          </cell>
        </row>
        <row r="354">
          <cell r="A354" t="str">
            <v>931210-</v>
          </cell>
          <cell r="B354" t="str">
            <v>IncomeTaxFees</v>
          </cell>
        </row>
        <row r="355">
          <cell r="A355" t="str">
            <v>940100-</v>
          </cell>
          <cell r="B355" t="str">
            <v>APEncumberanceLiability</v>
          </cell>
        </row>
        <row r="356">
          <cell r="A356" t="str">
            <v>940200-</v>
          </cell>
          <cell r="B356" t="str">
            <v>APReceivingAccrual</v>
          </cell>
        </row>
        <row r="357">
          <cell r="A357" t="str">
            <v>960100-</v>
          </cell>
          <cell r="B357" t="str">
            <v>GeneralFund</v>
          </cell>
        </row>
        <row r="358">
          <cell r="A358" t="str">
            <v>960150-</v>
          </cell>
          <cell r="B358" t="str">
            <v>FAinPriorPeriods</v>
          </cell>
        </row>
        <row r="359">
          <cell r="A359" t="str">
            <v>960200-</v>
          </cell>
          <cell r="B359" t="str">
            <v>RealisedRevaluationonDepreciation</v>
          </cell>
        </row>
        <row r="360">
          <cell r="A360" t="str">
            <v>960250-</v>
          </cell>
          <cell r="B360" t="str">
            <v>OtherFAItems</v>
          </cell>
        </row>
        <row r="361">
          <cell r="A361" t="str">
            <v>960300-</v>
          </cell>
          <cell r="B361" t="str">
            <v>CapitalisationofLeave</v>
          </cell>
        </row>
        <row r="362">
          <cell r="A362" t="str">
            <v>960350-</v>
          </cell>
          <cell r="B362" t="str">
            <v>RealisedRevaluationonRetirements</v>
          </cell>
        </row>
        <row r="363">
          <cell r="A363" t="str">
            <v>960400-</v>
          </cell>
          <cell r="B363" t="str">
            <v>Non-CashItems</v>
          </cell>
        </row>
        <row r="364">
          <cell r="A364" t="str">
            <v>970100-</v>
          </cell>
          <cell r="B364" t="str">
            <v>RevaluationReserve</v>
          </cell>
        </row>
        <row r="365">
          <cell r="A365" t="str">
            <v>970105-</v>
          </cell>
          <cell r="B365" t="str">
            <v>BacklogDepreciationReserve</v>
          </cell>
        </row>
        <row r="366">
          <cell r="A366" t="str">
            <v>970160-</v>
          </cell>
          <cell r="B366" t="str">
            <v>ReserveForEmbumbrance</v>
          </cell>
        </row>
        <row r="367">
          <cell r="A367" t="str">
            <v>970200-</v>
          </cell>
          <cell r="B367" t="str">
            <v>RetainedEarnings</v>
          </cell>
        </row>
        <row r="368">
          <cell r="A368" t="str">
            <v>970300-</v>
          </cell>
          <cell r="B368" t="str">
            <v>DonatedAssetReserve</v>
          </cell>
        </row>
        <row r="369">
          <cell r="A369" t="str">
            <v>970350-</v>
          </cell>
          <cell r="B369" t="str">
            <v>InheritedAssetsReserve</v>
          </cell>
        </row>
        <row r="370">
          <cell r="A370" t="str">
            <v>970400-</v>
          </cell>
          <cell r="B370" t="str">
            <v>GovernmentGrantReserve</v>
          </cell>
        </row>
        <row r="371">
          <cell r="A371" t="str">
            <v>970500-</v>
          </cell>
          <cell r="B371" t="str">
            <v>GrantInAid(GIA)GeneralReserve</v>
          </cell>
        </row>
        <row r="372">
          <cell r="A372" t="str">
            <v>970600-</v>
          </cell>
          <cell r="B372" t="str">
            <v>EncumberanceReserve</v>
          </cell>
        </row>
        <row r="373">
          <cell r="A373" t="str">
            <v>970700-</v>
          </cell>
          <cell r="B373" t="str">
            <v>SurplusGrant-CurrentYear</v>
          </cell>
        </row>
        <row r="374">
          <cell r="A374" t="str">
            <v>970800-</v>
          </cell>
          <cell r="B374" t="str">
            <v>SurplusGrant-PriorYear</v>
          </cell>
        </row>
        <row r="375">
          <cell r="A375" t="str">
            <v>971000-</v>
          </cell>
          <cell r="B375" t="str">
            <v>InflationReserve</v>
          </cell>
        </row>
        <row r="376">
          <cell r="A376" t="str">
            <v>971010-</v>
          </cell>
          <cell r="B376" t="str">
            <v>PayAwardReserve</v>
          </cell>
        </row>
        <row r="377">
          <cell r="A377" t="str">
            <v>971020-</v>
          </cell>
          <cell r="B377" t="str">
            <v>PublicLawFeesReserve</v>
          </cell>
        </row>
        <row r="378">
          <cell r="A378" t="str">
            <v>971030-</v>
          </cell>
          <cell r="B378" t="str">
            <v>OtherReserves(P&amp;LandB/S)</v>
          </cell>
        </row>
        <row r="379">
          <cell r="A379" t="str">
            <v>980135-</v>
          </cell>
          <cell r="B379" t="str">
            <v>PaySuspense</v>
          </cell>
        </row>
        <row r="380">
          <cell r="A380" t="str">
            <v>981420-</v>
          </cell>
          <cell r="B380" t="str">
            <v>CapitalExpenseAccount</v>
          </cell>
        </row>
        <row r="381">
          <cell r="A381" t="str">
            <v>982000-</v>
          </cell>
          <cell r="B381" t="str">
            <v>FixedAssetsProceedsControl</v>
          </cell>
        </row>
        <row r="382">
          <cell r="A382" t="str">
            <v>982100-</v>
          </cell>
          <cell r="B382" t="str">
            <v>UnidentifiedReceipts</v>
          </cell>
        </row>
        <row r="383">
          <cell r="A383" t="str">
            <v>990105-</v>
          </cell>
          <cell r="B383" t="str">
            <v>GeneralIntercompany</v>
          </cell>
        </row>
        <row r="384">
          <cell r="A384" t="str">
            <v>990150-</v>
          </cell>
          <cell r="B384" t="str">
            <v>IntercompanyAccountForAP</v>
          </cell>
        </row>
        <row r="385">
          <cell r="A385" t="str">
            <v>990600-</v>
          </cell>
          <cell r="B385" t="str">
            <v>AccountsReceivableIntercompany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 val="#REF"/>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507100-</v>
          </cell>
          <cell r="BF4" t="str">
            <v>360500-</v>
          </cell>
          <cell r="BG4" t="str">
            <v>443000-</v>
          </cell>
          <cell r="BH4" t="str">
            <v>400200-</v>
          </cell>
          <cell r="BI4" t="str">
            <v>Grand Total</v>
          </cell>
        </row>
        <row r="5">
          <cell r="A5" t="str">
            <v>#N/A</v>
          </cell>
        </row>
        <row r="6">
          <cell r="A6" t="str">
            <v>007-</v>
          </cell>
        </row>
        <row r="7">
          <cell r="A7" t="str">
            <v>017-</v>
          </cell>
        </row>
        <row r="8">
          <cell r="A8" t="str">
            <v>Region_SW</v>
          </cell>
        </row>
        <row r="9">
          <cell r="A9" t="str">
            <v>Region_NW</v>
          </cell>
        </row>
        <row r="10">
          <cell r="A10" t="str">
            <v>027-</v>
          </cell>
        </row>
        <row r="11">
          <cell r="A11" t="str">
            <v>Region_SE</v>
          </cell>
        </row>
        <row r="12">
          <cell r="A12" t="str">
            <v>014-</v>
          </cell>
        </row>
        <row r="13">
          <cell r="A13" t="str">
            <v>Region_EM</v>
          </cell>
        </row>
        <row r="14">
          <cell r="A14" t="str">
            <v>012-</v>
          </cell>
        </row>
        <row r="15">
          <cell r="A15" t="str">
            <v>Region_LO</v>
          </cell>
        </row>
        <row r="16">
          <cell r="A16" t="str">
            <v>Region_EA</v>
          </cell>
        </row>
        <row r="17">
          <cell r="A17" t="str">
            <v>008-</v>
          </cell>
        </row>
        <row r="18">
          <cell r="A18" t="str">
            <v>025-</v>
          </cell>
        </row>
        <row r="19">
          <cell r="A19" t="str">
            <v>Region_WM</v>
          </cell>
        </row>
        <row r="20">
          <cell r="A20" t="str">
            <v>015-</v>
          </cell>
        </row>
        <row r="21">
          <cell r="A21" t="str">
            <v>Region_SO</v>
          </cell>
        </row>
        <row r="22">
          <cell r="A22" t="str">
            <v>028-</v>
          </cell>
        </row>
        <row r="23">
          <cell r="A23" t="str">
            <v>032-</v>
          </cell>
        </row>
        <row r="24">
          <cell r="A24" t="str">
            <v>031-</v>
          </cell>
        </row>
        <row r="25">
          <cell r="A25" t="str">
            <v>Grand Total</v>
          </cell>
        </row>
      </sheetData>
      <sheetData sheetId="2"/>
      <sheetData sheetId="3">
        <row r="4">
          <cell r="A4" t="str">
            <v>Region</v>
          </cell>
          <cell r="B4" t="str">
            <v>(blank)</v>
          </cell>
          <cell r="C4" t="str">
            <v>300112-</v>
          </cell>
          <cell r="D4" t="str">
            <v>300400-</v>
          </cell>
          <cell r="E4" t="str">
            <v>300320-</v>
          </cell>
          <cell r="F4" t="str">
            <v>Grand Total</v>
          </cell>
        </row>
        <row r="5">
          <cell r="A5" t="str">
            <v>#N/A</v>
          </cell>
        </row>
        <row r="6">
          <cell r="A6" t="str">
            <v>Region_NW</v>
          </cell>
        </row>
        <row r="7">
          <cell r="A7" t="str">
            <v>Region_SW</v>
          </cell>
        </row>
        <row r="8">
          <cell r="A8" t="str">
            <v>Region_SE</v>
          </cell>
        </row>
        <row r="9">
          <cell r="A9" t="str">
            <v>Region_LO</v>
          </cell>
        </row>
        <row r="10">
          <cell r="A10" t="str">
            <v>Region_EA</v>
          </cell>
        </row>
        <row r="11">
          <cell r="A11" t="str">
            <v>Region_WM</v>
          </cell>
        </row>
        <row r="12">
          <cell r="A12" t="str">
            <v>Region_SO</v>
          </cell>
        </row>
        <row r="13">
          <cell r="A13" t="str">
            <v>Grand Total</v>
          </cell>
        </row>
      </sheetData>
      <sheetData sheetId="4"/>
      <sheetData sheetId="5">
        <row r="4">
          <cell r="A4" t="str">
            <v>Region</v>
          </cell>
          <cell r="B4" t="str">
            <v>(blank)</v>
          </cell>
          <cell r="C4" t="str">
            <v>350100-</v>
          </cell>
          <cell r="D4" t="str">
            <v>Grand Total</v>
          </cell>
        </row>
        <row r="5">
          <cell r="A5" t="str">
            <v>#N/A</v>
          </cell>
        </row>
        <row r="6">
          <cell r="A6" t="str">
            <v>014-</v>
          </cell>
        </row>
        <row r="7">
          <cell r="A7" t="str">
            <v>Region_NW</v>
          </cell>
        </row>
        <row r="8">
          <cell r="A8" t="str">
            <v>Region_SE</v>
          </cell>
        </row>
        <row r="9">
          <cell r="A9" t="str">
            <v>Region_SW</v>
          </cell>
        </row>
        <row r="10">
          <cell r="A10" t="str">
            <v>028-</v>
          </cell>
        </row>
        <row r="11">
          <cell r="A11" t="str">
            <v>Region_LO</v>
          </cell>
        </row>
        <row r="12">
          <cell r="A12" t="str">
            <v>Region_EA</v>
          </cell>
        </row>
        <row r="13">
          <cell r="A13" t="str">
            <v>025-</v>
          </cell>
        </row>
        <row r="14">
          <cell r="A14" t="str">
            <v>Region_WM</v>
          </cell>
        </row>
        <row r="15">
          <cell r="A15" t="str">
            <v>015-</v>
          </cell>
        </row>
        <row r="16">
          <cell r="A16" t="str">
            <v>Region_SO</v>
          </cell>
        </row>
        <row r="17">
          <cell r="A17" t="str">
            <v>003-</v>
          </cell>
        </row>
        <row r="18">
          <cell r="A18" t="str">
            <v>004-</v>
          </cell>
        </row>
        <row r="19">
          <cell r="A19" t="str">
            <v>008-</v>
          </cell>
        </row>
        <row r="20">
          <cell r="A20" t="str">
            <v>026-</v>
          </cell>
        </row>
        <row r="21">
          <cell r="A21" t="str">
            <v>Grand Total</v>
          </cell>
        </row>
      </sheetData>
      <sheetData sheetId="6"/>
      <sheetData sheetId="7">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Grand Total</v>
          </cell>
        </row>
        <row r="5">
          <cell r="A5" t="str">
            <v>#N/A</v>
          </cell>
        </row>
        <row r="6">
          <cell r="A6" t="str">
            <v>007-</v>
          </cell>
        </row>
        <row r="7">
          <cell r="A7" t="str">
            <v>017-</v>
          </cell>
        </row>
        <row r="8">
          <cell r="A8" t="str">
            <v>Region_NW</v>
          </cell>
        </row>
        <row r="9">
          <cell r="A9" t="str">
            <v>Region_SW</v>
          </cell>
        </row>
        <row r="10">
          <cell r="A10" t="str">
            <v>Region_SE</v>
          </cell>
        </row>
        <row r="11">
          <cell r="A11" t="str">
            <v>Region_EM</v>
          </cell>
        </row>
        <row r="12">
          <cell r="A12" t="str">
            <v>Region_LO</v>
          </cell>
        </row>
        <row r="13">
          <cell r="A13" t="str">
            <v>Region_EA</v>
          </cell>
        </row>
        <row r="14">
          <cell r="A14" t="str">
            <v>025-</v>
          </cell>
        </row>
        <row r="15">
          <cell r="A15" t="str">
            <v>Region_WM</v>
          </cell>
        </row>
        <row r="16">
          <cell r="A16" t="str">
            <v>015-</v>
          </cell>
        </row>
        <row r="17">
          <cell r="A17" t="str">
            <v>Region_SO</v>
          </cell>
        </row>
        <row r="18">
          <cell r="A18" t="str">
            <v>008-</v>
          </cell>
        </row>
        <row r="19">
          <cell r="A19" t="str">
            <v>026-</v>
          </cell>
        </row>
        <row r="20">
          <cell r="A20" t="str">
            <v>Grand Total</v>
          </cell>
        </row>
      </sheetData>
      <sheetData sheetId="8"/>
      <sheetData sheetId="9">
        <row r="4">
          <cell r="A4" t="str">
            <v>Region</v>
          </cell>
          <cell r="B4" t="str">
            <v>(blank)</v>
          </cell>
          <cell r="C4" t="str">
            <v>425200-</v>
          </cell>
          <cell r="D4" t="str">
            <v>400000-</v>
          </cell>
          <cell r="E4" t="str">
            <v>300111-</v>
          </cell>
          <cell r="F4" t="str">
            <v>160650-</v>
          </cell>
          <cell r="G4" t="str">
            <v>400080-</v>
          </cell>
          <cell r="H4" t="str">
            <v>375100-</v>
          </cell>
          <cell r="I4" t="str">
            <v>Grand Total</v>
          </cell>
        </row>
        <row r="5">
          <cell r="A5" t="str">
            <v>#N/A</v>
          </cell>
        </row>
        <row r="6">
          <cell r="A6" t="str">
            <v>Region_SW</v>
          </cell>
        </row>
        <row r="7">
          <cell r="A7" t="str">
            <v>Region_WM</v>
          </cell>
        </row>
        <row r="8">
          <cell r="A8" t="str">
            <v>023-</v>
          </cell>
        </row>
        <row r="9">
          <cell r="A9" t="str">
            <v>Region_SO</v>
          </cell>
        </row>
        <row r="10">
          <cell r="A10" t="str">
            <v>Grand Total</v>
          </cell>
        </row>
      </sheetData>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als General"/>
      <sheetName val="Accruals General Pivot"/>
      <sheetName val="Trade creditors"/>
      <sheetName val="Accruals OTBank"/>
      <sheetName val="Accruals OTBank Pivot"/>
      <sheetName val="Accruals TS"/>
      <sheetName val="Accruals TS Pivot"/>
      <sheetName val="Prepay"/>
      <sheetName val="Prepay Pivot"/>
      <sheetName val="Deferred Debtors"/>
      <sheetName val="Deferred Debtors Pivot"/>
      <sheetName val="Leases"/>
      <sheetName val="cc region lookup"/>
    </sheetNames>
    <sheetDataSet>
      <sheetData sheetId="0"/>
      <sheetData sheetId="1">
        <row r="4">
          <cell r="A4" t="str">
            <v>Region</v>
          </cell>
          <cell r="B4" t="str">
            <v>(blank)</v>
          </cell>
          <cell r="C4" t="str">
            <v>450000-</v>
          </cell>
          <cell r="D4" t="str">
            <v>435000-</v>
          </cell>
          <cell r="E4" t="str">
            <v>380000-</v>
          </cell>
          <cell r="F4" t="str">
            <v>380700-</v>
          </cell>
          <cell r="G4" t="str">
            <v>400400-</v>
          </cell>
          <cell r="H4" t="str">
            <v>400500-</v>
          </cell>
          <cell r="I4" t="str">
            <v>425200-</v>
          </cell>
          <cell r="J4" t="str">
            <v>350100-</v>
          </cell>
          <cell r="K4" t="str">
            <v>400000-</v>
          </cell>
          <cell r="L4" t="str">
            <v>370000-</v>
          </cell>
          <cell r="M4" t="str">
            <v>730630-</v>
          </cell>
          <cell r="N4" t="str">
            <v>440000-</v>
          </cell>
          <cell r="O4" t="str">
            <v>375100-</v>
          </cell>
          <cell r="P4" t="str">
            <v>405110-</v>
          </cell>
          <cell r="Q4" t="str">
            <v>405030-</v>
          </cell>
          <cell r="R4" t="str">
            <v>375000-</v>
          </cell>
          <cell r="S4" t="str">
            <v>730600-</v>
          </cell>
          <cell r="T4" t="str">
            <v>430110-</v>
          </cell>
          <cell r="U4" t="str">
            <v>300111-</v>
          </cell>
          <cell r="V4" t="str">
            <v>446020-</v>
          </cell>
          <cell r="W4" t="str">
            <v>446050-</v>
          </cell>
          <cell r="X4" t="str">
            <v>446120-</v>
          </cell>
          <cell r="Y4" t="str">
            <v>370010-</v>
          </cell>
          <cell r="Z4" t="str">
            <v>721720-</v>
          </cell>
          <cell r="AA4" t="str">
            <v>430130-</v>
          </cell>
          <cell r="AB4" t="str">
            <v>400220-</v>
          </cell>
          <cell r="AC4" t="str">
            <v>360650-</v>
          </cell>
          <cell r="AD4" t="str">
            <v>730610-</v>
          </cell>
          <cell r="AE4" t="str">
            <v>446110-</v>
          </cell>
          <cell r="AF4" t="str">
            <v>380200-</v>
          </cell>
          <cell r="AG4" t="str">
            <v>370030-</v>
          </cell>
          <cell r="AH4" t="str">
            <v>400080-</v>
          </cell>
          <cell r="AI4" t="str">
            <v>380900-</v>
          </cell>
          <cell r="AJ4" t="str">
            <v>375200-</v>
          </cell>
          <cell r="AK4" t="str">
            <v>430300-</v>
          </cell>
          <cell r="AL4" t="str">
            <v>370040-</v>
          </cell>
          <cell r="AM4" t="str">
            <v>430100-</v>
          </cell>
          <cell r="AN4" t="str">
            <v>365010-</v>
          </cell>
          <cell r="AO4" t="str">
            <v>446060-</v>
          </cell>
          <cell r="AP4" t="str">
            <v>520000-</v>
          </cell>
          <cell r="AQ4" t="str">
            <v>300161-</v>
          </cell>
          <cell r="AR4" t="str">
            <v>400020-</v>
          </cell>
          <cell r="AS4" t="str">
            <v>410020-</v>
          </cell>
          <cell r="AT4" t="str">
            <v>410100-</v>
          </cell>
          <cell r="AU4" t="str">
            <v>446000-</v>
          </cell>
          <cell r="AV4" t="str">
            <v>540070-</v>
          </cell>
          <cell r="AW4" t="str">
            <v>721010-</v>
          </cell>
          <cell r="AX4" t="str">
            <v>746020-</v>
          </cell>
          <cell r="AY4" t="str">
            <v>425100-</v>
          </cell>
          <cell r="AZ4" t="str">
            <v>380220-</v>
          </cell>
          <cell r="BA4" t="str">
            <v>380250-</v>
          </cell>
          <cell r="BB4" t="str">
            <v>746000-</v>
          </cell>
          <cell r="BC4" t="str">
            <v>370070-</v>
          </cell>
          <cell r="BD4" t="str">
            <v>405000-</v>
          </cell>
          <cell r="BE4" t="str">
            <v>443000-</v>
          </cell>
          <cell r="BF4" t="str">
            <v>400200-</v>
          </cell>
          <cell r="BG4" t="str">
            <v>730620-</v>
          </cell>
          <cell r="BH4" t="str">
            <v>430150-</v>
          </cell>
          <cell r="BI4" t="str">
            <v>300600-</v>
          </cell>
          <cell r="BJ4" t="str">
            <v>410010-</v>
          </cell>
          <cell r="BK4" t="str">
            <v>721725-</v>
          </cell>
          <cell r="BL4" t="str">
            <v>730640-</v>
          </cell>
          <cell r="BM4" t="str">
            <v>365020-</v>
          </cell>
          <cell r="BN4" t="str">
            <v>500100-</v>
          </cell>
          <cell r="BO4" t="str">
            <v>500000-</v>
          </cell>
          <cell r="BP4" t="str">
            <v>507000-</v>
          </cell>
          <cell r="BQ4" t="str">
            <v>356000-</v>
          </cell>
          <cell r="BR4" t="str">
            <v>300250-</v>
          </cell>
          <cell r="BS4" t="str">
            <v>300110-</v>
          </cell>
          <cell r="BT4" t="str">
            <v>415200-</v>
          </cell>
          <cell r="BU4" t="str">
            <v>360680-</v>
          </cell>
          <cell r="BV4" t="str">
            <v>Grand Total</v>
          </cell>
        </row>
        <row r="5">
          <cell r="A5" t="str">
            <v>#N/A</v>
          </cell>
        </row>
        <row r="6">
          <cell r="A6" t="str">
            <v>007-</v>
          </cell>
          <cell r="C6">
            <v>28038.54</v>
          </cell>
          <cell r="E6">
            <v>20568.38</v>
          </cell>
          <cell r="R6">
            <v>7931.25</v>
          </cell>
          <cell r="V6">
            <v>25000</v>
          </cell>
          <cell r="W6">
            <v>7500</v>
          </cell>
          <cell r="X6">
            <v>46642.3</v>
          </cell>
          <cell r="Y6">
            <v>3792.92</v>
          </cell>
          <cell r="Z6">
            <v>255265.17</v>
          </cell>
          <cell r="AU6">
            <v>3137</v>
          </cell>
          <cell r="BK6">
            <v>1162.07</v>
          </cell>
          <cell r="BV6">
            <v>399037.63</v>
          </cell>
          <cell r="BW6">
            <v>399037.63</v>
          </cell>
        </row>
        <row r="7">
          <cell r="A7" t="str">
            <v>017-</v>
          </cell>
          <cell r="C7">
            <v>59390.18</v>
          </cell>
          <cell r="D7">
            <v>3996.11</v>
          </cell>
          <cell r="E7">
            <v>7707.9</v>
          </cell>
          <cell r="F7">
            <v>4778.8500000000004</v>
          </cell>
          <cell r="BT7">
            <v>796</v>
          </cell>
          <cell r="BV7">
            <v>76669.039999999994</v>
          </cell>
          <cell r="BW7">
            <v>76669.039999999994</v>
          </cell>
        </row>
        <row r="8">
          <cell r="A8" t="str">
            <v>Region_SW</v>
          </cell>
          <cell r="F8">
            <v>95760.79</v>
          </cell>
          <cell r="G8">
            <v>69329.649999999994</v>
          </cell>
          <cell r="H8">
            <v>2218.64</v>
          </cell>
          <cell r="I8">
            <v>2677.96</v>
          </cell>
          <cell r="J8">
            <v>1984</v>
          </cell>
          <cell r="K8">
            <v>33477.68</v>
          </cell>
          <cell r="L8">
            <v>532.28</v>
          </cell>
          <cell r="M8">
            <v>558</v>
          </cell>
          <cell r="N8">
            <v>512</v>
          </cell>
          <cell r="O8">
            <v>97639.59</v>
          </cell>
          <cell r="P8">
            <v>1280.3599999999999</v>
          </cell>
          <cell r="Q8">
            <v>2342.19</v>
          </cell>
          <cell r="R8">
            <v>1669.92</v>
          </cell>
          <cell r="S8">
            <v>2500</v>
          </cell>
          <cell r="T8">
            <v>849.44</v>
          </cell>
          <cell r="U8">
            <v>500</v>
          </cell>
          <cell r="BV8">
            <v>313832.5</v>
          </cell>
          <cell r="BW8">
            <v>313832.5</v>
          </cell>
        </row>
        <row r="9">
          <cell r="A9" t="str">
            <v>Region_NW</v>
          </cell>
          <cell r="C9">
            <v>14757.32</v>
          </cell>
          <cell r="E9">
            <v>4191.82</v>
          </cell>
          <cell r="H9">
            <v>17839.43</v>
          </cell>
          <cell r="I9">
            <v>769</v>
          </cell>
          <cell r="J9">
            <v>1396.9</v>
          </cell>
          <cell r="K9">
            <v>61357.5</v>
          </cell>
          <cell r="M9">
            <v>1993.32</v>
          </cell>
          <cell r="O9">
            <v>34964.25</v>
          </cell>
          <cell r="P9">
            <v>1410</v>
          </cell>
          <cell r="Q9">
            <v>1410</v>
          </cell>
          <cell r="R9">
            <v>10794.47</v>
          </cell>
          <cell r="S9">
            <v>4000</v>
          </cell>
          <cell r="T9">
            <v>1005.63</v>
          </cell>
          <cell r="V9">
            <v>755.24</v>
          </cell>
          <cell r="Y9">
            <v>4269.5600000000004</v>
          </cell>
          <cell r="AA9">
            <v>646.19000000000005</v>
          </cell>
          <cell r="AB9">
            <v>810.01</v>
          </cell>
          <cell r="AC9">
            <v>3864.65</v>
          </cell>
          <cell r="AD9">
            <v>4995</v>
          </cell>
          <cell r="AE9">
            <v>907.34</v>
          </cell>
          <cell r="AF9">
            <v>2276.13</v>
          </cell>
          <cell r="AG9">
            <v>7682.2</v>
          </cell>
          <cell r="AH9">
            <v>8972.65</v>
          </cell>
          <cell r="AI9">
            <v>2089.1</v>
          </cell>
          <cell r="AJ9">
            <v>7924.03</v>
          </cell>
          <cell r="BV9">
            <v>201081.74</v>
          </cell>
          <cell r="BW9">
            <v>201081.74</v>
          </cell>
        </row>
        <row r="10">
          <cell r="A10" t="str">
            <v>027-</v>
          </cell>
          <cell r="E10">
            <v>15627.5</v>
          </cell>
          <cell r="AK10">
            <v>2500</v>
          </cell>
          <cell r="BV10">
            <v>18127.5</v>
          </cell>
          <cell r="BW10">
            <v>18127.5</v>
          </cell>
        </row>
        <row r="11">
          <cell r="A11" t="str">
            <v>Region_SE</v>
          </cell>
          <cell r="E11">
            <v>1180.3499999999999</v>
          </cell>
          <cell r="G11">
            <v>7123.44</v>
          </cell>
          <cell r="I11">
            <v>3317.17</v>
          </cell>
          <cell r="J11">
            <v>2836.85</v>
          </cell>
          <cell r="K11">
            <v>5513.69</v>
          </cell>
          <cell r="O11">
            <v>133578.87</v>
          </cell>
          <cell r="P11">
            <v>1136.2</v>
          </cell>
          <cell r="Q11">
            <v>1534.15</v>
          </cell>
          <cell r="R11">
            <v>16705.91</v>
          </cell>
          <cell r="S11">
            <v>9000</v>
          </cell>
          <cell r="T11">
            <v>2367.7399999999998</v>
          </cell>
          <cell r="Y11">
            <v>4998.1099999999997</v>
          </cell>
          <cell r="AC11">
            <v>1175.78</v>
          </cell>
          <cell r="AF11">
            <v>857</v>
          </cell>
          <cell r="AJ11">
            <v>88208.5</v>
          </cell>
          <cell r="AK11">
            <v>500</v>
          </cell>
          <cell r="AL11">
            <v>500</v>
          </cell>
          <cell r="AM11">
            <v>10039.58</v>
          </cell>
          <cell r="AN11">
            <v>2439.39</v>
          </cell>
          <cell r="AO11">
            <v>1151.76</v>
          </cell>
          <cell r="BV11">
            <v>294164.49</v>
          </cell>
          <cell r="BW11">
            <v>294164.49</v>
          </cell>
        </row>
        <row r="12">
          <cell r="A12" t="str">
            <v>014-</v>
          </cell>
          <cell r="U12">
            <v>5880.5</v>
          </cell>
          <cell r="Y12">
            <v>12909.2</v>
          </cell>
          <cell r="AF12">
            <v>12870.2965</v>
          </cell>
          <cell r="AN12">
            <v>76461</v>
          </cell>
          <cell r="AP12">
            <v>18000</v>
          </cell>
          <cell r="BU12">
            <v>2628</v>
          </cell>
          <cell r="BV12">
            <v>128748.99650000001</v>
          </cell>
          <cell r="BW12">
            <v>128748.99650000001</v>
          </cell>
        </row>
        <row r="13">
          <cell r="A13" t="str">
            <v>Region_EM</v>
          </cell>
          <cell r="J13">
            <v>2594.1999999999998</v>
          </cell>
          <cell r="K13">
            <v>16986</v>
          </cell>
          <cell r="O13">
            <v>10295.27423076923</v>
          </cell>
          <cell r="AH13">
            <v>18675</v>
          </cell>
          <cell r="AJ13">
            <v>4476.18</v>
          </cell>
          <cell r="AN13">
            <v>10574.03</v>
          </cell>
          <cell r="AR13">
            <v>8604</v>
          </cell>
          <cell r="BV13">
            <v>72204.684230769228</v>
          </cell>
          <cell r="BW13">
            <v>72204.684230769228</v>
          </cell>
        </row>
        <row r="14">
          <cell r="A14" t="str">
            <v>012-</v>
          </cell>
          <cell r="E14">
            <v>12000</v>
          </cell>
          <cell r="R14">
            <v>522.84</v>
          </cell>
          <cell r="AM14">
            <v>712.38</v>
          </cell>
          <cell r="BV14">
            <v>13235.22</v>
          </cell>
          <cell r="BW14">
            <v>13235.22</v>
          </cell>
        </row>
        <row r="15">
          <cell r="A15" t="str">
            <v>Region_LO</v>
          </cell>
          <cell r="E15">
            <v>18541.5</v>
          </cell>
          <cell r="G15">
            <v>625.1</v>
          </cell>
          <cell r="I15">
            <v>1120.1600000000001</v>
          </cell>
          <cell r="K15">
            <v>30827.25</v>
          </cell>
          <cell r="L15">
            <v>2481.6</v>
          </cell>
          <cell r="M15">
            <v>5500</v>
          </cell>
          <cell r="O15">
            <v>326130.96999999997</v>
          </cell>
          <cell r="Q15">
            <v>2119.15</v>
          </cell>
          <cell r="R15">
            <v>9107.99</v>
          </cell>
          <cell r="S15">
            <v>21974.06</v>
          </cell>
          <cell r="AH15">
            <v>45155.75</v>
          </cell>
          <cell r="AJ15">
            <v>90640.7</v>
          </cell>
          <cell r="AM15">
            <v>2313.36</v>
          </cell>
          <cell r="AO15">
            <v>1992.93</v>
          </cell>
          <cell r="AR15">
            <v>12227.76</v>
          </cell>
          <cell r="AS15">
            <v>575</v>
          </cell>
          <cell r="AT15">
            <v>620.87</v>
          </cell>
          <cell r="AU15">
            <v>1940.58</v>
          </cell>
          <cell r="AV15">
            <v>3809.45</v>
          </cell>
          <cell r="BV15">
            <v>577704.18000000005</v>
          </cell>
          <cell r="BW15">
            <v>577704.18000000005</v>
          </cell>
        </row>
        <row r="16">
          <cell r="A16" t="str">
            <v>Region_EA</v>
          </cell>
          <cell r="C16">
            <v>884</v>
          </cell>
          <cell r="G16">
            <v>983</v>
          </cell>
          <cell r="I16">
            <v>1974</v>
          </cell>
          <cell r="J16">
            <v>2757</v>
          </cell>
          <cell r="K16">
            <v>5856</v>
          </cell>
          <cell r="O16">
            <v>104051</v>
          </cell>
          <cell r="Q16">
            <v>3734</v>
          </cell>
          <cell r="R16">
            <v>16337.63</v>
          </cell>
          <cell r="S16">
            <v>1000</v>
          </cell>
          <cell r="T16">
            <v>1158</v>
          </cell>
          <cell r="W16">
            <v>543</v>
          </cell>
          <cell r="AC16">
            <v>581</v>
          </cell>
          <cell r="AH16">
            <v>4178.07</v>
          </cell>
          <cell r="AM16">
            <v>676</v>
          </cell>
          <cell r="AS16">
            <v>1528</v>
          </cell>
          <cell r="AW16">
            <v>3574.47</v>
          </cell>
          <cell r="AX16">
            <v>1552</v>
          </cell>
          <cell r="BV16">
            <v>151367.17000000001</v>
          </cell>
          <cell r="BW16">
            <v>151367.17000000001</v>
          </cell>
        </row>
        <row r="17">
          <cell r="A17" t="str">
            <v>008-</v>
          </cell>
          <cell r="E17">
            <v>30060</v>
          </cell>
          <cell r="G17">
            <v>1200</v>
          </cell>
          <cell r="K17">
            <v>33202</v>
          </cell>
          <cell r="N17">
            <v>4546.2700000000004</v>
          </cell>
          <cell r="Q17">
            <v>73000</v>
          </cell>
          <cell r="T17">
            <v>2406.33</v>
          </cell>
          <cell r="AU17">
            <v>1272.3800000000001</v>
          </cell>
          <cell r="AY17">
            <v>726.43</v>
          </cell>
          <cell r="BV17">
            <v>146413.41</v>
          </cell>
          <cell r="BW17">
            <v>146413.41</v>
          </cell>
        </row>
        <row r="18">
          <cell r="A18" t="str">
            <v>025-</v>
          </cell>
          <cell r="R18">
            <v>18967.439999999999</v>
          </cell>
          <cell r="AZ18">
            <v>106655.96</v>
          </cell>
          <cell r="BA18">
            <v>11242.5</v>
          </cell>
          <cell r="BB18">
            <v>69734.990000000005</v>
          </cell>
          <cell r="BV18">
            <v>206600.89</v>
          </cell>
          <cell r="BW18">
            <v>206600.89</v>
          </cell>
        </row>
        <row r="19">
          <cell r="A19" t="str">
            <v>Region_WM</v>
          </cell>
          <cell r="C19">
            <v>1175</v>
          </cell>
          <cell r="E19">
            <v>3323.06</v>
          </cell>
          <cell r="G19">
            <v>38475.79</v>
          </cell>
          <cell r="I19">
            <v>756.95</v>
          </cell>
          <cell r="J19">
            <v>2615.8000000000002</v>
          </cell>
          <cell r="K19">
            <v>60076.06</v>
          </cell>
          <cell r="M19">
            <v>1676.46</v>
          </cell>
          <cell r="N19">
            <v>1236.73</v>
          </cell>
          <cell r="O19">
            <v>95346.82</v>
          </cell>
          <cell r="P19">
            <v>5121.75</v>
          </cell>
          <cell r="R19">
            <v>1456.41</v>
          </cell>
          <cell r="V19">
            <v>1243.28</v>
          </cell>
          <cell r="W19">
            <v>7048.03</v>
          </cell>
          <cell r="AC19">
            <v>2646.17</v>
          </cell>
          <cell r="AM19">
            <v>2474.88</v>
          </cell>
          <cell r="AN19">
            <v>3807</v>
          </cell>
          <cell r="BC19">
            <v>3237.09</v>
          </cell>
          <cell r="BV19">
            <v>231717.28</v>
          </cell>
          <cell r="BW19">
            <v>231717.28</v>
          </cell>
        </row>
        <row r="20">
          <cell r="A20" t="str">
            <v>015-</v>
          </cell>
          <cell r="L20">
            <v>87022.3</v>
          </cell>
          <cell r="U20">
            <v>1213</v>
          </cell>
          <cell r="Y20">
            <v>5065</v>
          </cell>
          <cell r="BV20">
            <v>93300.3</v>
          </cell>
          <cell r="BW20">
            <v>93300.3</v>
          </cell>
        </row>
        <row r="21">
          <cell r="A21" t="str">
            <v>Region_SO</v>
          </cell>
          <cell r="C21">
            <v>14100</v>
          </cell>
          <cell r="F21">
            <v>16496.080000000002</v>
          </cell>
          <cell r="H21">
            <v>163370.79</v>
          </cell>
          <cell r="I21">
            <v>500</v>
          </cell>
          <cell r="J21">
            <v>2839.2</v>
          </cell>
          <cell r="K21">
            <v>54902.5</v>
          </cell>
          <cell r="O21">
            <v>100042.96</v>
          </cell>
          <cell r="P21">
            <v>800</v>
          </cell>
          <cell r="R21">
            <v>8220.67</v>
          </cell>
          <cell r="S21">
            <v>3000</v>
          </cell>
          <cell r="Y21">
            <v>4379.45</v>
          </cell>
          <cell r="AH21">
            <v>6914.43</v>
          </cell>
          <cell r="AJ21">
            <v>822.39</v>
          </cell>
          <cell r="BD21">
            <v>566.76</v>
          </cell>
          <cell r="BV21">
            <v>376955.23</v>
          </cell>
          <cell r="BW21">
            <v>376955.23</v>
          </cell>
        </row>
        <row r="22">
          <cell r="A22" t="str">
            <v>028-</v>
          </cell>
          <cell r="BC22">
            <v>506</v>
          </cell>
          <cell r="BV22">
            <v>506</v>
          </cell>
          <cell r="BW22">
            <v>506</v>
          </cell>
        </row>
        <row r="23">
          <cell r="A23" t="str">
            <v>032-</v>
          </cell>
          <cell r="E23">
            <v>46939.94</v>
          </cell>
          <cell r="R23">
            <v>2320</v>
          </cell>
          <cell r="BE23">
            <v>1980</v>
          </cell>
          <cell r="BV23">
            <v>51239.94</v>
          </cell>
          <cell r="BW23">
            <v>51239.94</v>
          </cell>
        </row>
        <row r="24">
          <cell r="A24" t="str">
            <v>031-</v>
          </cell>
          <cell r="E24">
            <v>7833</v>
          </cell>
          <cell r="BF24">
            <v>58.8</v>
          </cell>
          <cell r="BV24">
            <v>7891.8</v>
          </cell>
          <cell r="BW24">
            <v>7891.8</v>
          </cell>
        </row>
        <row r="25">
          <cell r="A25" t="str">
            <v>Region_YH</v>
          </cell>
          <cell r="D25">
            <v>501.6</v>
          </cell>
          <cell r="E25">
            <v>5896.15</v>
          </cell>
          <cell r="G25">
            <v>19282.18</v>
          </cell>
          <cell r="I25">
            <v>616.88</v>
          </cell>
          <cell r="J25">
            <v>4224.2</v>
          </cell>
          <cell r="L25">
            <v>3194</v>
          </cell>
          <cell r="M25">
            <v>9180</v>
          </cell>
          <cell r="N25">
            <v>1985.8</v>
          </cell>
          <cell r="O25">
            <v>22623</v>
          </cell>
          <cell r="P25">
            <v>1542</v>
          </cell>
          <cell r="Q25">
            <v>2139.48</v>
          </cell>
          <cell r="R25">
            <v>5589.82</v>
          </cell>
          <cell r="S25">
            <v>630</v>
          </cell>
          <cell r="W25">
            <v>1293.45</v>
          </cell>
          <cell r="Y25">
            <v>650</v>
          </cell>
          <cell r="AA25">
            <v>892.53</v>
          </cell>
          <cell r="AF25">
            <v>1276.6099999999999</v>
          </cell>
          <cell r="AH25">
            <v>13257.05</v>
          </cell>
          <cell r="AJ25">
            <v>23020.17</v>
          </cell>
          <cell r="AM25">
            <v>1810</v>
          </cell>
          <cell r="AZ25">
            <v>2163.6999999999998</v>
          </cell>
          <cell r="BF25">
            <v>3350</v>
          </cell>
          <cell r="BG25">
            <v>1156.82</v>
          </cell>
          <cell r="BH25">
            <v>657.9</v>
          </cell>
          <cell r="BV25">
            <v>126933.34</v>
          </cell>
          <cell r="BW25">
            <v>126933.34</v>
          </cell>
        </row>
        <row r="26">
          <cell r="A26" t="str">
            <v>Region_NE</v>
          </cell>
          <cell r="G26">
            <v>8347.2000000000007</v>
          </cell>
          <cell r="H26">
            <v>1410</v>
          </cell>
          <cell r="I26">
            <v>540.48</v>
          </cell>
          <cell r="J26">
            <v>4309.7</v>
          </cell>
          <cell r="K26">
            <v>9161.02</v>
          </cell>
          <cell r="O26">
            <v>34075.39</v>
          </cell>
          <cell r="P26">
            <v>1800</v>
          </cell>
          <cell r="Q26">
            <v>697.98</v>
          </cell>
          <cell r="R26">
            <v>8651.77</v>
          </cell>
          <cell r="T26">
            <v>1908.72</v>
          </cell>
          <cell r="AA26">
            <v>897.22</v>
          </cell>
          <cell r="AD26">
            <v>1658</v>
          </cell>
          <cell r="AI26">
            <v>670</v>
          </cell>
          <cell r="AX26">
            <v>1500</v>
          </cell>
          <cell r="BC26">
            <v>1587.06</v>
          </cell>
          <cell r="BD26">
            <v>1400</v>
          </cell>
          <cell r="BF26">
            <v>1000</v>
          </cell>
          <cell r="BI26">
            <v>10114.700000000001</v>
          </cell>
          <cell r="BJ26">
            <v>5842.25</v>
          </cell>
          <cell r="BS26">
            <v>1000</v>
          </cell>
          <cell r="BV26">
            <v>96571.49</v>
          </cell>
          <cell r="BW26">
            <v>96571.49</v>
          </cell>
        </row>
        <row r="27">
          <cell r="A27" t="str">
            <v>005-</v>
          </cell>
          <cell r="C27">
            <v>31476</v>
          </cell>
          <cell r="E27">
            <v>2673</v>
          </cell>
          <cell r="BV27">
            <v>34149</v>
          </cell>
          <cell r="BW27">
            <v>34149</v>
          </cell>
        </row>
        <row r="28">
          <cell r="A28" t="str">
            <v>030-</v>
          </cell>
          <cell r="C28">
            <v>3231.25</v>
          </cell>
          <cell r="BL28">
            <v>621331</v>
          </cell>
          <cell r="BV28">
            <v>621331</v>
          </cell>
          <cell r="BW28">
            <v>541737.25</v>
          </cell>
        </row>
        <row r="29">
          <cell r="A29" t="str">
            <v>009-</v>
          </cell>
          <cell r="E29">
            <v>6168.75</v>
          </cell>
          <cell r="BV29">
            <v>6168.75</v>
          </cell>
          <cell r="BW29">
            <v>6168.75</v>
          </cell>
        </row>
        <row r="30">
          <cell r="A30" t="str">
            <v>011-</v>
          </cell>
          <cell r="U30">
            <v>4000</v>
          </cell>
          <cell r="BV30">
            <v>4000</v>
          </cell>
          <cell r="BW30">
            <v>4000</v>
          </cell>
        </row>
        <row r="31">
          <cell r="A31" t="str">
            <v>006-</v>
          </cell>
          <cell r="E31">
            <v>881.25</v>
          </cell>
          <cell r="R31">
            <v>6185.3</v>
          </cell>
          <cell r="U31">
            <v>5976.13</v>
          </cell>
          <cell r="BM31">
            <v>7578.57</v>
          </cell>
          <cell r="BN31">
            <v>23787.88</v>
          </cell>
          <cell r="BO31">
            <v>57000</v>
          </cell>
          <cell r="BP31">
            <v>2833.7</v>
          </cell>
          <cell r="BV31">
            <v>104242.83</v>
          </cell>
          <cell r="BW31">
            <v>104242.83</v>
          </cell>
        </row>
        <row r="32">
          <cell r="A32" t="str">
            <v>021-</v>
          </cell>
          <cell r="J32">
            <v>19537.099999999999</v>
          </cell>
          <cell r="AQ32">
            <v>2448.0500000000002</v>
          </cell>
          <cell r="BQ32">
            <v>29638.34</v>
          </cell>
          <cell r="BR32">
            <v>196418.04</v>
          </cell>
          <cell r="BV32">
            <v>248041.53</v>
          </cell>
          <cell r="BW32">
            <v>248041.53</v>
          </cell>
        </row>
        <row r="33">
          <cell r="A33" t="str">
            <v>(blank)</v>
          </cell>
        </row>
        <row r="34">
          <cell r="A34" t="str">
            <v>Grand Total</v>
          </cell>
          <cell r="C34">
            <v>149821.04</v>
          </cell>
          <cell r="D34">
            <v>4497.71</v>
          </cell>
          <cell r="E34">
            <v>183592.6</v>
          </cell>
          <cell r="F34">
            <v>117035.72</v>
          </cell>
          <cell r="G34">
            <v>145366.35999999999</v>
          </cell>
          <cell r="H34">
            <v>184838.86</v>
          </cell>
          <cell r="I34">
            <v>12272.6</v>
          </cell>
          <cell r="J34">
            <v>45094.95</v>
          </cell>
          <cell r="K34">
            <v>311359.7</v>
          </cell>
          <cell r="L34">
            <v>93230.18</v>
          </cell>
          <cell r="M34">
            <v>18907.78</v>
          </cell>
          <cell r="N34">
            <v>8280.7999999999993</v>
          </cell>
          <cell r="O34">
            <v>958748.12423076923</v>
          </cell>
          <cell r="P34">
            <v>13090.31</v>
          </cell>
          <cell r="Q34">
            <v>86976.95</v>
          </cell>
          <cell r="R34">
            <v>114461.42</v>
          </cell>
          <cell r="S34">
            <v>42104.06</v>
          </cell>
          <cell r="T34">
            <v>9695.86</v>
          </cell>
          <cell r="U34">
            <v>17569.63</v>
          </cell>
          <cell r="V34">
            <v>26998.52</v>
          </cell>
          <cell r="W34">
            <v>16384.48</v>
          </cell>
          <cell r="X34">
            <v>46642.3</v>
          </cell>
          <cell r="Y34">
            <v>36064.239999999998</v>
          </cell>
          <cell r="Z34">
            <v>255265.17</v>
          </cell>
          <cell r="AA34">
            <v>2435.94</v>
          </cell>
          <cell r="AB34">
            <v>810.01</v>
          </cell>
          <cell r="AC34">
            <v>8267.6</v>
          </cell>
          <cell r="AD34">
            <v>6653</v>
          </cell>
          <cell r="AE34">
            <v>907.34</v>
          </cell>
          <cell r="AF34">
            <v>17280.036500000002</v>
          </cell>
          <cell r="AG34">
            <v>7682.2</v>
          </cell>
          <cell r="AH34">
            <v>97152.95</v>
          </cell>
          <cell r="AI34">
            <v>2759.1</v>
          </cell>
          <cell r="AJ34">
            <v>215091.97</v>
          </cell>
          <cell r="AK34">
            <v>3000</v>
          </cell>
          <cell r="AL34">
            <v>500</v>
          </cell>
          <cell r="AM34">
            <v>18026.2</v>
          </cell>
          <cell r="AN34">
            <v>93281.42</v>
          </cell>
          <cell r="AO34">
            <v>3144.69</v>
          </cell>
          <cell r="AP34">
            <v>18000</v>
          </cell>
          <cell r="AQ34">
            <v>2448.0500000000002</v>
          </cell>
          <cell r="AR34">
            <v>20831.759999999998</v>
          </cell>
          <cell r="AS34">
            <v>2103</v>
          </cell>
          <cell r="AT34">
            <v>620.87</v>
          </cell>
          <cell r="AU34">
            <v>6349.96</v>
          </cell>
          <cell r="AV34">
            <v>3809.45</v>
          </cell>
          <cell r="AW34">
            <v>3574.47</v>
          </cell>
          <cell r="AX34">
            <v>3052</v>
          </cell>
          <cell r="AY34">
            <v>726.43</v>
          </cell>
          <cell r="AZ34">
            <v>108819.66</v>
          </cell>
          <cell r="BA34">
            <v>11242.5</v>
          </cell>
          <cell r="BB34">
            <v>69734.990000000005</v>
          </cell>
          <cell r="BC34">
            <v>5330.15</v>
          </cell>
          <cell r="BD34">
            <v>1966.76</v>
          </cell>
          <cell r="BE34">
            <v>1980</v>
          </cell>
          <cell r="BF34">
            <v>4408.8</v>
          </cell>
          <cell r="BG34">
            <v>1156.82</v>
          </cell>
          <cell r="BH34">
            <v>657.9</v>
          </cell>
          <cell r="BI34">
            <v>10114.700000000001</v>
          </cell>
          <cell r="BJ34">
            <v>5842.25</v>
          </cell>
          <cell r="BK34">
            <v>1162.07</v>
          </cell>
          <cell r="BL34">
            <v>621331</v>
          </cell>
          <cell r="BM34">
            <v>7578.57</v>
          </cell>
          <cell r="BN34">
            <v>23787.88</v>
          </cell>
          <cell r="BO34">
            <v>57000</v>
          </cell>
          <cell r="BP34">
            <v>2833.7</v>
          </cell>
          <cell r="BQ34">
            <v>29638.34</v>
          </cell>
          <cell r="BR34">
            <v>196418.04</v>
          </cell>
          <cell r="BS34">
            <v>1000</v>
          </cell>
          <cell r="BT34">
            <v>796</v>
          </cell>
          <cell r="BU34">
            <v>2628</v>
          </cell>
          <cell r="BV34">
            <v>4602235.9407307701</v>
          </cell>
          <cell r="BW34">
            <v>4522642.1907307692</v>
          </cell>
        </row>
      </sheetData>
      <sheetData sheetId="2"/>
      <sheetData sheetId="3"/>
      <sheetData sheetId="4">
        <row r="4">
          <cell r="A4" t="str">
            <v>Region</v>
          </cell>
          <cell r="B4" t="str">
            <v>(blank)</v>
          </cell>
          <cell r="C4" t="str">
            <v>300112-</v>
          </cell>
          <cell r="D4" t="str">
            <v>300400-</v>
          </cell>
          <cell r="E4" t="str">
            <v>300320-</v>
          </cell>
          <cell r="F4" t="str">
            <v>Grand Total</v>
          </cell>
        </row>
        <row r="5">
          <cell r="A5" t="str">
            <v>#N/A</v>
          </cell>
        </row>
        <row r="6">
          <cell r="A6" t="str">
            <v>Region_NW</v>
          </cell>
          <cell r="C6">
            <v>16859.099999999999</v>
          </cell>
          <cell r="D6">
            <v>5260.67</v>
          </cell>
          <cell r="F6">
            <v>22119.77</v>
          </cell>
        </row>
        <row r="7">
          <cell r="A7" t="str">
            <v>Region_SW</v>
          </cell>
          <cell r="C7">
            <v>46801.73</v>
          </cell>
          <cell r="D7">
            <v>808.68</v>
          </cell>
          <cell r="E7">
            <v>2456.33</v>
          </cell>
          <cell r="F7">
            <v>50066.74</v>
          </cell>
        </row>
        <row r="8">
          <cell r="A8" t="str">
            <v>Region_SE</v>
          </cell>
          <cell r="C8">
            <v>15416.4</v>
          </cell>
          <cell r="D8">
            <v>5053.8999999999996</v>
          </cell>
          <cell r="E8">
            <v>3639</v>
          </cell>
          <cell r="F8">
            <v>24109.3</v>
          </cell>
        </row>
        <row r="9">
          <cell r="A9" t="str">
            <v>Region_LO</v>
          </cell>
          <cell r="C9">
            <v>10900.98</v>
          </cell>
          <cell r="D9">
            <v>2265.33</v>
          </cell>
          <cell r="F9">
            <v>13166.31</v>
          </cell>
        </row>
        <row r="10">
          <cell r="A10" t="str">
            <v>Region_EA</v>
          </cell>
          <cell r="C10">
            <v>7091.2</v>
          </cell>
          <cell r="D10">
            <v>638.04</v>
          </cell>
          <cell r="E10">
            <v>2426</v>
          </cell>
          <cell r="F10">
            <v>10155.24</v>
          </cell>
        </row>
        <row r="11">
          <cell r="A11" t="str">
            <v>Region_WM</v>
          </cell>
          <cell r="C11">
            <v>30998.9</v>
          </cell>
          <cell r="D11">
            <v>11615.97</v>
          </cell>
          <cell r="F11">
            <v>42614.87</v>
          </cell>
        </row>
        <row r="12">
          <cell r="A12" t="str">
            <v>Region_SO</v>
          </cell>
          <cell r="C12">
            <v>7592.47</v>
          </cell>
          <cell r="D12">
            <v>210.96</v>
          </cell>
          <cell r="F12">
            <v>7803.43</v>
          </cell>
        </row>
        <row r="13">
          <cell r="A13" t="str">
            <v>Region_NE</v>
          </cell>
          <cell r="C13">
            <v>8866.07</v>
          </cell>
          <cell r="D13">
            <v>328.72</v>
          </cell>
          <cell r="F13">
            <v>9194.7900000000009</v>
          </cell>
        </row>
        <row r="14">
          <cell r="A14" t="str">
            <v>Region_YH</v>
          </cell>
          <cell r="C14">
            <v>29053.18</v>
          </cell>
          <cell r="F14">
            <v>29053.18</v>
          </cell>
        </row>
        <row r="15">
          <cell r="A15" t="str">
            <v>Grand Total</v>
          </cell>
          <cell r="C15">
            <v>173580.03</v>
          </cell>
          <cell r="D15">
            <v>26182.27</v>
          </cell>
          <cell r="E15">
            <v>8521.33</v>
          </cell>
          <cell r="F15">
            <v>208283.63</v>
          </cell>
        </row>
      </sheetData>
      <sheetData sheetId="5"/>
      <sheetData sheetId="6">
        <row r="4">
          <cell r="A4" t="str">
            <v>Region</v>
          </cell>
          <cell r="B4" t="str">
            <v>(blank)</v>
          </cell>
          <cell r="C4" t="str">
            <v>350100-</v>
          </cell>
          <cell r="D4" t="str">
            <v>Grand Total</v>
          </cell>
        </row>
        <row r="5">
          <cell r="A5" t="str">
            <v>#N/A</v>
          </cell>
        </row>
        <row r="6">
          <cell r="A6" t="str">
            <v>014-</v>
          </cell>
          <cell r="C6">
            <v>629.08000000000004</v>
          </cell>
          <cell r="D6">
            <v>629.08000000000004</v>
          </cell>
        </row>
        <row r="7">
          <cell r="A7" t="str">
            <v>Region_NW</v>
          </cell>
          <cell r="C7">
            <v>30086.28</v>
          </cell>
          <cell r="D7">
            <v>30086.28</v>
          </cell>
        </row>
        <row r="8">
          <cell r="A8" t="str">
            <v>Region_SE</v>
          </cell>
          <cell r="C8">
            <v>20820.13</v>
          </cell>
          <cell r="D8">
            <v>20820.13</v>
          </cell>
        </row>
        <row r="9">
          <cell r="A9" t="str">
            <v>Region_SW</v>
          </cell>
          <cell r="C9">
            <v>36036.089999999997</v>
          </cell>
          <cell r="D9">
            <v>36036.089999999997</v>
          </cell>
        </row>
        <row r="10">
          <cell r="A10" t="str">
            <v>028-</v>
          </cell>
          <cell r="C10">
            <v>5163.91</v>
          </cell>
          <cell r="D10">
            <v>5163.91</v>
          </cell>
        </row>
        <row r="11">
          <cell r="A11" t="str">
            <v>Region_LO</v>
          </cell>
          <cell r="C11">
            <v>23753.89</v>
          </cell>
          <cell r="D11">
            <v>23753.89</v>
          </cell>
        </row>
        <row r="12">
          <cell r="A12" t="str">
            <v>Region_EA</v>
          </cell>
          <cell r="C12">
            <v>10385</v>
          </cell>
          <cell r="D12">
            <v>10385</v>
          </cell>
        </row>
        <row r="13">
          <cell r="A13" t="str">
            <v>025-</v>
          </cell>
          <cell r="C13">
            <v>102.15</v>
          </cell>
          <cell r="D13">
            <v>102.15</v>
          </cell>
        </row>
        <row r="14">
          <cell r="A14" t="str">
            <v>Region_WM</v>
          </cell>
          <cell r="C14">
            <v>23158.55</v>
          </cell>
          <cell r="D14">
            <v>23158.55</v>
          </cell>
        </row>
        <row r="15">
          <cell r="A15" t="str">
            <v>015-</v>
          </cell>
          <cell r="C15">
            <v>2541.8200000000002</v>
          </cell>
          <cell r="D15">
            <v>2541.8200000000002</v>
          </cell>
        </row>
        <row r="16">
          <cell r="A16" t="str">
            <v>Region_SO</v>
          </cell>
          <cell r="C16">
            <v>7604.39</v>
          </cell>
          <cell r="D16">
            <v>7604.39</v>
          </cell>
        </row>
        <row r="17">
          <cell r="A17" t="str">
            <v>003-</v>
          </cell>
          <cell r="C17">
            <v>2553.48</v>
          </cell>
          <cell r="D17">
            <v>2553.48</v>
          </cell>
        </row>
        <row r="18">
          <cell r="A18" t="str">
            <v>026-</v>
          </cell>
          <cell r="C18">
            <v>940.74</v>
          </cell>
          <cell r="D18">
            <v>940.74</v>
          </cell>
        </row>
        <row r="19">
          <cell r="A19" t="str">
            <v>Region_YH</v>
          </cell>
          <cell r="C19">
            <v>7565.44</v>
          </cell>
          <cell r="D19">
            <v>7565.44</v>
          </cell>
        </row>
        <row r="20">
          <cell r="A20" t="str">
            <v>Region_NE</v>
          </cell>
          <cell r="C20">
            <v>8033.47</v>
          </cell>
          <cell r="D20">
            <v>8033.47</v>
          </cell>
        </row>
        <row r="21">
          <cell r="A21" t="str">
            <v>Grand Total</v>
          </cell>
          <cell r="C21">
            <v>179374.42</v>
          </cell>
          <cell r="D21">
            <v>179374.42</v>
          </cell>
        </row>
      </sheetData>
      <sheetData sheetId="7"/>
      <sheetData sheetId="8">
        <row r="4">
          <cell r="A4" t="str">
            <v>Region</v>
          </cell>
          <cell r="B4" t="str">
            <v>(blank)</v>
          </cell>
          <cell r="C4" t="str">
            <v>380700-</v>
          </cell>
          <cell r="D4" t="str">
            <v>450030-</v>
          </cell>
          <cell r="E4" t="str">
            <v>507200-</v>
          </cell>
          <cell r="F4" t="str">
            <v>380000-</v>
          </cell>
          <cell r="G4" t="str">
            <v>446120-</v>
          </cell>
          <cell r="H4" t="str">
            <v>400020-</v>
          </cell>
          <cell r="I4" t="str">
            <v>400080-</v>
          </cell>
          <cell r="J4" t="str">
            <v>400000-</v>
          </cell>
          <cell r="K4" t="str">
            <v>400220-</v>
          </cell>
          <cell r="L4" t="str">
            <v>405000-</v>
          </cell>
          <cell r="M4" t="str">
            <v>410010-</v>
          </cell>
          <cell r="N4" t="str">
            <v>425100-</v>
          </cell>
          <cell r="O4" t="str">
            <v>435000-</v>
          </cell>
          <cell r="P4" t="str">
            <v>400400-</v>
          </cell>
          <cell r="Q4" t="str">
            <v>370030-</v>
          </cell>
          <cell r="R4" t="str">
            <v>440000-</v>
          </cell>
          <cell r="S4" t="str">
            <v>430100-</v>
          </cell>
          <cell r="T4" t="str">
            <v>360500-</v>
          </cell>
          <cell r="U4" t="str">
            <v>435030-</v>
          </cell>
          <cell r="V4" t="str">
            <v>443030-</v>
          </cell>
          <cell r="W4" t="str">
            <v>370000-</v>
          </cell>
          <cell r="X4" t="str">
            <v>370010-</v>
          </cell>
          <cell r="Y4" t="str">
            <v>350100-</v>
          </cell>
          <cell r="Z4" t="str">
            <v>446020-</v>
          </cell>
          <cell r="AA4" t="str">
            <v>425400-</v>
          </cell>
          <cell r="AB4" t="str">
            <v>Grand Total</v>
          </cell>
        </row>
        <row r="5">
          <cell r="A5" t="str">
            <v>#N/A</v>
          </cell>
        </row>
        <row r="6">
          <cell r="A6" t="str">
            <v>007-</v>
          </cell>
          <cell r="D6">
            <v>28876</v>
          </cell>
          <cell r="E6">
            <v>59992</v>
          </cell>
          <cell r="F6">
            <v>7443</v>
          </cell>
          <cell r="G6">
            <v>7734</v>
          </cell>
          <cell r="AB6">
            <v>104045</v>
          </cell>
        </row>
        <row r="7">
          <cell r="A7" t="str">
            <v>017-</v>
          </cell>
          <cell r="C7">
            <v>881.25</v>
          </cell>
          <cell r="AB7">
            <v>881.25</v>
          </cell>
        </row>
        <row r="8">
          <cell r="A8" t="str">
            <v>Region_NW</v>
          </cell>
          <cell r="H8">
            <v>127904.7</v>
          </cell>
          <cell r="I8">
            <v>42147.61</v>
          </cell>
          <cell r="J8">
            <v>103514.43</v>
          </cell>
          <cell r="K8">
            <v>15436.9</v>
          </cell>
          <cell r="L8">
            <v>7683.67</v>
          </cell>
          <cell r="M8">
            <v>6034.9</v>
          </cell>
          <cell r="N8">
            <v>543.69000000000005</v>
          </cell>
          <cell r="AB8">
            <v>303265.90000000002</v>
          </cell>
        </row>
        <row r="9">
          <cell r="A9" t="str">
            <v>Region_SW</v>
          </cell>
          <cell r="I9">
            <v>716.49</v>
          </cell>
          <cell r="J9">
            <v>31009.3</v>
          </cell>
          <cell r="O9">
            <v>577.19000000000005</v>
          </cell>
          <cell r="AB9">
            <v>32302.98</v>
          </cell>
        </row>
        <row r="10">
          <cell r="A10" t="str">
            <v>Region_SE</v>
          </cell>
          <cell r="H10">
            <v>33895.07</v>
          </cell>
          <cell r="J10">
            <v>26887.34</v>
          </cell>
          <cell r="L10">
            <v>1182.6400000000001</v>
          </cell>
          <cell r="M10">
            <v>1257.49</v>
          </cell>
          <cell r="AB10">
            <v>63222.54</v>
          </cell>
        </row>
        <row r="11">
          <cell r="A11" t="str">
            <v>Region_EM</v>
          </cell>
          <cell r="H11">
            <v>50288.7</v>
          </cell>
          <cell r="I11">
            <v>7440.5767777777774</v>
          </cell>
          <cell r="J11">
            <v>44001.312999999995</v>
          </cell>
          <cell r="P11">
            <v>1286.7858888888888</v>
          </cell>
          <cell r="AB11">
            <v>103017.37566666666</v>
          </cell>
        </row>
        <row r="12">
          <cell r="A12" t="str">
            <v>Region_LO</v>
          </cell>
          <cell r="H12">
            <v>32848.269999999997</v>
          </cell>
          <cell r="I12">
            <v>18761.03</v>
          </cell>
          <cell r="J12">
            <v>40031.72</v>
          </cell>
          <cell r="K12">
            <v>7098.12</v>
          </cell>
          <cell r="M12">
            <v>2182.48</v>
          </cell>
          <cell r="Q12">
            <v>1710</v>
          </cell>
          <cell r="R12">
            <v>2803.64</v>
          </cell>
          <cell r="S12">
            <v>698.3</v>
          </cell>
          <cell r="AB12">
            <v>106133.56</v>
          </cell>
        </row>
        <row r="13">
          <cell r="A13" t="str">
            <v>Region_EA</v>
          </cell>
          <cell r="H13">
            <v>61908</v>
          </cell>
          <cell r="I13">
            <v>16498</v>
          </cell>
          <cell r="J13">
            <v>37677.43</v>
          </cell>
          <cell r="K13">
            <v>1819.69</v>
          </cell>
          <cell r="M13">
            <v>6570</v>
          </cell>
          <cell r="N13">
            <v>2033.87</v>
          </cell>
          <cell r="R13">
            <v>1159</v>
          </cell>
          <cell r="AB13">
            <v>127665.99</v>
          </cell>
        </row>
        <row r="14">
          <cell r="A14" t="str">
            <v>025-</v>
          </cell>
          <cell r="T14">
            <v>2342.5</v>
          </cell>
          <cell r="AB14">
            <v>2342.5</v>
          </cell>
        </row>
        <row r="15">
          <cell r="A15" t="str">
            <v>Region_WM</v>
          </cell>
          <cell r="H15">
            <v>130746</v>
          </cell>
          <cell r="I15">
            <v>21026.82</v>
          </cell>
          <cell r="J15">
            <v>74924.25</v>
          </cell>
          <cell r="N15">
            <v>839.97</v>
          </cell>
          <cell r="U15">
            <v>589.05999999999995</v>
          </cell>
          <cell r="AB15">
            <v>228126.1</v>
          </cell>
        </row>
        <row r="16">
          <cell r="A16" t="str">
            <v>015-</v>
          </cell>
          <cell r="V16">
            <v>78795.929999999993</v>
          </cell>
          <cell r="W16">
            <v>2017.2</v>
          </cell>
          <cell r="X16">
            <v>16249</v>
          </cell>
          <cell r="AB16">
            <v>97062.13</v>
          </cell>
        </row>
        <row r="17">
          <cell r="A17" t="str">
            <v>Region_SO</v>
          </cell>
          <cell r="H17">
            <v>76030</v>
          </cell>
          <cell r="I17">
            <v>18531.349999999999</v>
          </cell>
          <cell r="J17">
            <v>22900.16</v>
          </cell>
          <cell r="AB17">
            <v>117461.51</v>
          </cell>
        </row>
        <row r="18">
          <cell r="A18" t="str">
            <v>008-</v>
          </cell>
          <cell r="I18">
            <v>32308</v>
          </cell>
          <cell r="AB18">
            <v>32308</v>
          </cell>
        </row>
        <row r="19">
          <cell r="A19" t="str">
            <v>026-</v>
          </cell>
          <cell r="J19">
            <v>3300</v>
          </cell>
          <cell r="AB19">
            <v>3300</v>
          </cell>
        </row>
        <row r="20">
          <cell r="A20" t="str">
            <v>Region_YH</v>
          </cell>
          <cell r="C20">
            <v>564.17999999999995</v>
          </cell>
          <cell r="H20">
            <v>127384.95</v>
          </cell>
          <cell r="I20">
            <v>12027.01</v>
          </cell>
          <cell r="J20">
            <v>78760.553076923068</v>
          </cell>
          <cell r="L20">
            <v>720.21</v>
          </cell>
          <cell r="N20">
            <v>1305.5054794520547</v>
          </cell>
          <cell r="Y20">
            <v>2430</v>
          </cell>
          <cell r="Z20">
            <v>560.91</v>
          </cell>
          <cell r="AB20">
            <v>223753.3185563751</v>
          </cell>
        </row>
        <row r="21">
          <cell r="A21" t="str">
            <v>Region_NE</v>
          </cell>
          <cell r="I21">
            <v>4688.3</v>
          </cell>
          <cell r="J21">
            <v>34068.620000000003</v>
          </cell>
          <cell r="R21">
            <v>700</v>
          </cell>
          <cell r="AA21">
            <v>2930.12</v>
          </cell>
          <cell r="AB21">
            <v>42387.040000000001</v>
          </cell>
        </row>
        <row r="22">
          <cell r="A22" t="str">
            <v>Grand Total</v>
          </cell>
          <cell r="C22">
            <v>1445.43</v>
          </cell>
          <cell r="D22">
            <v>28876</v>
          </cell>
          <cell r="E22">
            <v>59992</v>
          </cell>
          <cell r="F22">
            <v>7443</v>
          </cell>
          <cell r="G22">
            <v>7734</v>
          </cell>
          <cell r="H22">
            <v>641005.68999999994</v>
          </cell>
          <cell r="I22">
            <v>174145.1867777778</v>
          </cell>
          <cell r="J22">
            <v>497075.11607692303</v>
          </cell>
          <cell r="K22">
            <v>24354.71</v>
          </cell>
          <cell r="L22">
            <v>9586.52</v>
          </cell>
          <cell r="M22">
            <v>16044.87</v>
          </cell>
          <cell r="N22">
            <v>4723.0354794520545</v>
          </cell>
          <cell r="O22">
            <v>577.19000000000005</v>
          </cell>
          <cell r="P22">
            <v>1286.7858888888888</v>
          </cell>
          <cell r="Q22">
            <v>1710</v>
          </cell>
          <cell r="R22">
            <v>4662.6400000000003</v>
          </cell>
          <cell r="S22">
            <v>698.3</v>
          </cell>
          <cell r="T22">
            <v>2342.5</v>
          </cell>
          <cell r="U22">
            <v>589.05999999999995</v>
          </cell>
          <cell r="V22">
            <v>78795.929999999993</v>
          </cell>
          <cell r="W22">
            <v>2017.2</v>
          </cell>
          <cell r="X22">
            <v>16249</v>
          </cell>
          <cell r="Y22">
            <v>2430</v>
          </cell>
          <cell r="Z22">
            <v>560.91</v>
          </cell>
          <cell r="AA22">
            <v>2930.12</v>
          </cell>
          <cell r="AB22">
            <v>1587275.1942230419</v>
          </cell>
        </row>
      </sheetData>
      <sheetData sheetId="9"/>
      <sheetData sheetId="10">
        <row r="4">
          <cell r="A4" t="str">
            <v>Region</v>
          </cell>
          <cell r="B4" t="str">
            <v>(blank)</v>
          </cell>
          <cell r="C4" t="str">
            <v>425200-</v>
          </cell>
          <cell r="D4" t="str">
            <v>400000-</v>
          </cell>
          <cell r="E4" t="str">
            <v>160650-</v>
          </cell>
          <cell r="F4" t="str">
            <v>400080-</v>
          </cell>
          <cell r="G4" t="str">
            <v>375100-</v>
          </cell>
          <cell r="H4" t="str">
            <v>356000-</v>
          </cell>
          <cell r="I4" t="str">
            <v>405000-</v>
          </cell>
          <cell r="J4" t="str">
            <v>400020-</v>
          </cell>
          <cell r="K4" t="str">
            <v>Grand Total</v>
          </cell>
        </row>
        <row r="5">
          <cell r="A5" t="str">
            <v>#N/A</v>
          </cell>
        </row>
        <row r="6">
          <cell r="A6" t="str">
            <v>Region_SW</v>
          </cell>
          <cell r="C6">
            <v>829.26</v>
          </cell>
          <cell r="D6">
            <v>8194.58</v>
          </cell>
          <cell r="K6">
            <v>9023.84</v>
          </cell>
        </row>
        <row r="7">
          <cell r="A7" t="str">
            <v>023-</v>
          </cell>
          <cell r="E7">
            <v>57811.21</v>
          </cell>
          <cell r="K7">
            <v>57811.21</v>
          </cell>
        </row>
        <row r="8">
          <cell r="A8" t="str">
            <v>Region_SO</v>
          </cell>
          <cell r="F8">
            <v>1224.99</v>
          </cell>
          <cell r="G8">
            <v>563.76</v>
          </cell>
          <cell r="K8">
            <v>1788.75</v>
          </cell>
        </row>
        <row r="9">
          <cell r="A9" t="str">
            <v>Region_YH</v>
          </cell>
          <cell r="H9">
            <v>2757.29</v>
          </cell>
          <cell r="K9">
            <v>2757.29</v>
          </cell>
        </row>
        <row r="10">
          <cell r="A10" t="str">
            <v>Region_NE</v>
          </cell>
          <cell r="I10">
            <v>1500</v>
          </cell>
          <cell r="K10">
            <v>1500</v>
          </cell>
        </row>
        <row r="11">
          <cell r="A11" t="str">
            <v>008-</v>
          </cell>
          <cell r="J11">
            <v>97372</v>
          </cell>
          <cell r="K11">
            <v>97372</v>
          </cell>
        </row>
        <row r="12">
          <cell r="A12" t="str">
            <v>Grand Total</v>
          </cell>
          <cell r="C12">
            <v>829.26</v>
          </cell>
          <cell r="D12">
            <v>8194.58</v>
          </cell>
          <cell r="E12">
            <v>57811.21</v>
          </cell>
          <cell r="F12">
            <v>1224.99</v>
          </cell>
          <cell r="G12">
            <v>563.76</v>
          </cell>
          <cell r="H12">
            <v>2757.29</v>
          </cell>
          <cell r="I12">
            <v>1500</v>
          </cell>
          <cell r="J12">
            <v>97372</v>
          </cell>
          <cell r="K12">
            <v>170253.09</v>
          </cell>
        </row>
      </sheetData>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ily Position Template"/>
      <sheetName val="01Jun"/>
      <sheetName val="04Jun"/>
      <sheetName val="05Jun"/>
      <sheetName val="06Jun"/>
      <sheetName val="07Jun"/>
      <sheetName val="08Jun"/>
      <sheetName val="11Jun"/>
      <sheetName val="12Jun"/>
      <sheetName val="13Jun"/>
      <sheetName val="15Jun"/>
      <sheetName val="20Jun"/>
      <sheetName val="21Jun"/>
      <sheetName val="22Jun"/>
      <sheetName val="25 Jun"/>
      <sheetName val="26 Jun"/>
      <sheetName val="Review"/>
    </sheetNames>
    <sheetDataSet>
      <sheetData sheetId="0">
        <row r="3">
          <cell r="A3">
            <v>37712</v>
          </cell>
          <cell r="B3">
            <v>5166852.1900000004</v>
          </cell>
          <cell r="C3">
            <v>546585.36</v>
          </cell>
          <cell r="D3">
            <v>81600</v>
          </cell>
          <cell r="G3">
            <v>715500</v>
          </cell>
          <cell r="M3">
            <v>715500</v>
          </cell>
        </row>
        <row r="4">
          <cell r="A4">
            <v>37713</v>
          </cell>
          <cell r="B4">
            <v>4839212.16</v>
          </cell>
          <cell r="C4">
            <v>390198.12</v>
          </cell>
          <cell r="D4">
            <v>622800</v>
          </cell>
          <cell r="G4">
            <v>72700</v>
          </cell>
          <cell r="J4">
            <v>55100</v>
          </cell>
          <cell r="M4">
            <v>72700</v>
          </cell>
        </row>
        <row r="5">
          <cell r="A5">
            <v>37714</v>
          </cell>
          <cell r="B5">
            <v>4159574.22</v>
          </cell>
          <cell r="C5">
            <v>354839.59</v>
          </cell>
          <cell r="D5">
            <v>47200</v>
          </cell>
          <cell r="G5">
            <v>55100</v>
          </cell>
          <cell r="M5">
            <v>55100</v>
          </cell>
        </row>
        <row r="6">
          <cell r="A6">
            <v>37715</v>
          </cell>
          <cell r="B6">
            <v>3955119.94</v>
          </cell>
          <cell r="C6">
            <v>317705.65999999997</v>
          </cell>
          <cell r="D6">
            <v>28200</v>
          </cell>
          <cell r="G6">
            <v>58600</v>
          </cell>
          <cell r="M6">
            <v>58600</v>
          </cell>
        </row>
        <row r="7">
          <cell r="A7">
            <v>37718</v>
          </cell>
          <cell r="B7">
            <v>3846564.86</v>
          </cell>
          <cell r="C7">
            <v>300000</v>
          </cell>
          <cell r="D7">
            <v>36000</v>
          </cell>
          <cell r="G7">
            <v>198400</v>
          </cell>
          <cell r="M7">
            <v>198400</v>
          </cell>
        </row>
        <row r="8">
          <cell r="A8">
            <v>37719</v>
          </cell>
          <cell r="B8">
            <v>3774778.92</v>
          </cell>
          <cell r="C8">
            <v>284550.24</v>
          </cell>
          <cell r="D8">
            <v>120500</v>
          </cell>
          <cell r="M8">
            <v>0</v>
          </cell>
        </row>
        <row r="9">
          <cell r="A9">
            <v>37720</v>
          </cell>
          <cell r="B9">
            <v>3609166</v>
          </cell>
          <cell r="C9">
            <v>284550.24</v>
          </cell>
          <cell r="D9">
            <v>160000</v>
          </cell>
          <cell r="M9">
            <v>0</v>
          </cell>
        </row>
        <row r="10">
          <cell r="A10">
            <v>37721</v>
          </cell>
          <cell r="B10">
            <v>3426595.33</v>
          </cell>
          <cell r="C10">
            <v>369699.28</v>
          </cell>
          <cell r="D10">
            <v>349500</v>
          </cell>
          <cell r="G10">
            <v>300400</v>
          </cell>
          <cell r="M10">
            <v>300400</v>
          </cell>
        </row>
        <row r="11">
          <cell r="A11">
            <v>37722</v>
          </cell>
          <cell r="B11">
            <v>3058572.34</v>
          </cell>
          <cell r="C11">
            <v>369699.28</v>
          </cell>
          <cell r="D11">
            <v>215600</v>
          </cell>
          <cell r="E11">
            <v>1350000</v>
          </cell>
          <cell r="G11">
            <v>303500</v>
          </cell>
          <cell r="M11">
            <v>303500</v>
          </cell>
        </row>
        <row r="12">
          <cell r="A12">
            <v>37725</v>
          </cell>
          <cell r="B12">
            <v>3461347.81</v>
          </cell>
          <cell r="C12">
            <v>481923.49</v>
          </cell>
          <cell r="D12">
            <v>2770800</v>
          </cell>
          <cell r="G12">
            <v>327200</v>
          </cell>
          <cell r="J12">
            <v>322400</v>
          </cell>
          <cell r="M12">
            <v>327200</v>
          </cell>
        </row>
        <row r="13">
          <cell r="A13">
            <v>37726</v>
          </cell>
          <cell r="B13">
            <v>1301500.6499999999</v>
          </cell>
          <cell r="C13">
            <v>432196.37</v>
          </cell>
          <cell r="D13">
            <v>307300</v>
          </cell>
          <cell r="G13">
            <v>322400</v>
          </cell>
          <cell r="M13">
            <v>322400</v>
          </cell>
        </row>
        <row r="14">
          <cell r="A14">
            <v>37727</v>
          </cell>
          <cell r="B14">
            <v>866165.5</v>
          </cell>
          <cell r="C14">
            <v>340565.43</v>
          </cell>
          <cell r="D14">
            <v>283400</v>
          </cell>
          <cell r="G14">
            <v>317000</v>
          </cell>
          <cell r="M14">
            <v>317000</v>
          </cell>
        </row>
        <row r="15">
          <cell r="A15">
            <v>37728</v>
          </cell>
          <cell r="B15">
            <v>531681.96</v>
          </cell>
          <cell r="C15">
            <v>366434.56</v>
          </cell>
          <cell r="D15">
            <v>242400</v>
          </cell>
          <cell r="E15">
            <v>2024000</v>
          </cell>
          <cell r="G15">
            <v>84700</v>
          </cell>
          <cell r="M15">
            <v>84700</v>
          </cell>
        </row>
        <row r="16">
          <cell r="A16">
            <v>37733</v>
          </cell>
          <cell r="B16">
            <v>2212469.94</v>
          </cell>
          <cell r="C16">
            <v>315481.19</v>
          </cell>
          <cell r="D16">
            <v>34700</v>
          </cell>
          <cell r="G16">
            <v>148800</v>
          </cell>
          <cell r="M16">
            <v>148800</v>
          </cell>
        </row>
        <row r="17">
          <cell r="A17">
            <v>37734</v>
          </cell>
          <cell r="B17">
            <v>2122841.41</v>
          </cell>
          <cell r="C17">
            <v>317540.77</v>
          </cell>
          <cell r="D17">
            <v>99000</v>
          </cell>
          <cell r="G17">
            <v>294000</v>
          </cell>
          <cell r="J17">
            <v>475200</v>
          </cell>
          <cell r="M17">
            <v>294000</v>
          </cell>
        </row>
        <row r="18">
          <cell r="A18">
            <v>37735</v>
          </cell>
          <cell r="B18">
            <v>1955178.65</v>
          </cell>
          <cell r="C18">
            <v>410490.56</v>
          </cell>
          <cell r="D18">
            <v>130900</v>
          </cell>
          <cell r="G18">
            <v>475200</v>
          </cell>
          <cell r="M18">
            <v>475200</v>
          </cell>
        </row>
        <row r="19">
          <cell r="A19">
            <v>37736</v>
          </cell>
          <cell r="B19">
            <v>1742527</v>
          </cell>
          <cell r="C19">
            <v>446419.15</v>
          </cell>
          <cell r="D19">
            <v>354600</v>
          </cell>
          <cell r="E19">
            <v>1465000</v>
          </cell>
          <cell r="F19">
            <v>219700</v>
          </cell>
          <cell r="M19">
            <v>0</v>
          </cell>
        </row>
        <row r="20">
          <cell r="A20">
            <v>37739</v>
          </cell>
          <cell r="B20">
            <v>2587909.39</v>
          </cell>
          <cell r="C20">
            <v>446419</v>
          </cell>
          <cell r="G20">
            <v>334700</v>
          </cell>
          <cell r="M20">
            <v>334700</v>
          </cell>
        </row>
        <row r="21">
          <cell r="A21">
            <v>37740</v>
          </cell>
          <cell r="B21">
            <v>2452830.1</v>
          </cell>
          <cell r="C21">
            <v>296623.03999999998</v>
          </cell>
          <cell r="D21">
            <v>301100</v>
          </cell>
          <cell r="G21">
            <v>145600</v>
          </cell>
          <cell r="M21">
            <v>145600</v>
          </cell>
        </row>
        <row r="22">
          <cell r="A22">
            <v>37741</v>
          </cell>
          <cell r="B22">
            <v>2040897.22</v>
          </cell>
          <cell r="C22">
            <v>196695.66</v>
          </cell>
          <cell r="D22">
            <v>134800</v>
          </cell>
          <cell r="G22">
            <v>63800</v>
          </cell>
          <cell r="M22">
            <v>63800</v>
          </cell>
        </row>
        <row r="23">
          <cell r="A23">
            <v>37742</v>
          </cell>
          <cell r="B23">
            <v>1878884.55</v>
          </cell>
          <cell r="C23">
            <v>170486.47</v>
          </cell>
          <cell r="D23">
            <v>62800</v>
          </cell>
          <cell r="G23">
            <v>88000</v>
          </cell>
          <cell r="M23">
            <v>88000</v>
          </cell>
        </row>
        <row r="24">
          <cell r="A24">
            <v>37743</v>
          </cell>
          <cell r="B24">
            <v>1559508.58</v>
          </cell>
          <cell r="C24">
            <v>146257.51</v>
          </cell>
          <cell r="D24">
            <v>85300</v>
          </cell>
          <cell r="E24">
            <v>414000</v>
          </cell>
          <cell r="F24">
            <v>55267.25</v>
          </cell>
          <cell r="G24">
            <v>23500</v>
          </cell>
          <cell r="M24">
            <v>23500</v>
          </cell>
        </row>
        <row r="25">
          <cell r="A25">
            <v>37747</v>
          </cell>
          <cell r="B25">
            <v>2061269.41</v>
          </cell>
          <cell r="C25">
            <v>127619.8</v>
          </cell>
          <cell r="D25">
            <v>14800</v>
          </cell>
          <cell r="G25">
            <v>134200</v>
          </cell>
          <cell r="M25">
            <v>134200</v>
          </cell>
        </row>
        <row r="26">
          <cell r="A26">
            <v>37748</v>
          </cell>
          <cell r="B26">
            <v>1805826.61</v>
          </cell>
          <cell r="C26">
            <v>115703.94</v>
          </cell>
          <cell r="D26">
            <v>119600</v>
          </cell>
          <cell r="G26">
            <v>148100</v>
          </cell>
          <cell r="M26">
            <v>148100</v>
          </cell>
        </row>
        <row r="27">
          <cell r="A27">
            <v>37749</v>
          </cell>
          <cell r="B27">
            <v>1657732.78</v>
          </cell>
          <cell r="C27">
            <v>118188.06</v>
          </cell>
          <cell r="D27">
            <v>122900</v>
          </cell>
          <cell r="G27">
            <v>200900</v>
          </cell>
          <cell r="M27">
            <v>200900</v>
          </cell>
        </row>
        <row r="28">
          <cell r="A28">
            <v>37750</v>
          </cell>
          <cell r="B28">
            <v>1466503.71</v>
          </cell>
          <cell r="C28">
            <v>110286.25</v>
          </cell>
          <cell r="D28">
            <v>198400</v>
          </cell>
          <cell r="E28">
            <v>3239000</v>
          </cell>
          <cell r="G28">
            <v>51700</v>
          </cell>
          <cell r="M28">
            <v>51700</v>
          </cell>
        </row>
        <row r="29">
          <cell r="A29">
            <v>37753</v>
          </cell>
          <cell r="B29">
            <v>4794531.76</v>
          </cell>
          <cell r="C29">
            <v>114588.61</v>
          </cell>
          <cell r="D29">
            <v>25500</v>
          </cell>
          <cell r="G29">
            <v>60300</v>
          </cell>
          <cell r="M29">
            <v>60300</v>
          </cell>
        </row>
        <row r="30">
          <cell r="A30">
            <v>37754</v>
          </cell>
          <cell r="B30">
            <v>4750648.28</v>
          </cell>
          <cell r="C30">
            <v>126991.51</v>
          </cell>
          <cell r="D30">
            <v>28400</v>
          </cell>
          <cell r="G30">
            <v>260200</v>
          </cell>
          <cell r="M30">
            <v>260200</v>
          </cell>
        </row>
        <row r="31">
          <cell r="A31">
            <v>37755</v>
          </cell>
          <cell r="B31">
            <v>4711337.45</v>
          </cell>
          <cell r="C31">
            <v>235617.59</v>
          </cell>
          <cell r="D31">
            <v>2723400</v>
          </cell>
          <cell r="G31">
            <v>122400</v>
          </cell>
          <cell r="M31">
            <v>122400</v>
          </cell>
        </row>
        <row r="32">
          <cell r="A32">
            <v>37756</v>
          </cell>
          <cell r="B32">
            <v>1978922.87</v>
          </cell>
          <cell r="C32">
            <v>239694.06</v>
          </cell>
          <cell r="D32">
            <v>109500</v>
          </cell>
          <cell r="G32">
            <v>21500</v>
          </cell>
          <cell r="M32">
            <v>21500</v>
          </cell>
        </row>
        <row r="33">
          <cell r="A33">
            <v>37757</v>
          </cell>
          <cell r="B33">
            <v>1843289.05</v>
          </cell>
          <cell r="C33">
            <v>216293.45</v>
          </cell>
          <cell r="D33">
            <v>19000</v>
          </cell>
          <cell r="E33">
            <v>1650000</v>
          </cell>
          <cell r="G33">
            <v>91800</v>
          </cell>
          <cell r="M33">
            <v>91800</v>
          </cell>
        </row>
        <row r="34">
          <cell r="A34">
            <v>37760</v>
          </cell>
          <cell r="B34">
            <v>3165856.32</v>
          </cell>
          <cell r="C34">
            <v>116276.17</v>
          </cell>
          <cell r="D34">
            <v>79500</v>
          </cell>
          <cell r="F34">
            <v>1857000</v>
          </cell>
          <cell r="G34">
            <v>785900</v>
          </cell>
          <cell r="M34">
            <v>187434</v>
          </cell>
        </row>
        <row r="35">
          <cell r="A35">
            <v>37761</v>
          </cell>
          <cell r="B35">
            <v>1390859.43</v>
          </cell>
          <cell r="C35">
            <v>167665.32999999999</v>
          </cell>
          <cell r="D35">
            <v>700300</v>
          </cell>
          <cell r="G35">
            <v>241800</v>
          </cell>
          <cell r="M35">
            <v>241800</v>
          </cell>
        </row>
        <row r="36">
          <cell r="A36">
            <v>37762</v>
          </cell>
          <cell r="B36">
            <v>673375.39</v>
          </cell>
          <cell r="C36">
            <v>165935.72</v>
          </cell>
          <cell r="D36">
            <v>226800</v>
          </cell>
          <cell r="G36">
            <v>84000</v>
          </cell>
          <cell r="M36">
            <v>84000</v>
          </cell>
        </row>
        <row r="37">
          <cell r="A37">
            <v>37763</v>
          </cell>
          <cell r="B37">
            <v>444882.2</v>
          </cell>
          <cell r="C37">
            <v>206206.09</v>
          </cell>
          <cell r="D37">
            <v>42700</v>
          </cell>
          <cell r="G37">
            <v>38200</v>
          </cell>
          <cell r="M37">
            <v>38200</v>
          </cell>
        </row>
        <row r="38">
          <cell r="A38">
            <v>37764</v>
          </cell>
          <cell r="B38">
            <v>375065.43</v>
          </cell>
          <cell r="C38">
            <v>187369.13</v>
          </cell>
          <cell r="D38">
            <v>29900</v>
          </cell>
          <cell r="E38">
            <v>933000</v>
          </cell>
          <cell r="G38">
            <v>111700</v>
          </cell>
          <cell r="M38">
            <v>111700</v>
          </cell>
        </row>
        <row r="39">
          <cell r="A39">
            <v>37768</v>
          </cell>
          <cell r="B39">
            <v>1258671.54</v>
          </cell>
          <cell r="C39">
            <v>184012.06</v>
          </cell>
          <cell r="D39">
            <v>92500</v>
          </cell>
          <cell r="G39">
            <v>101300</v>
          </cell>
          <cell r="M39">
            <v>101300</v>
          </cell>
        </row>
        <row r="40">
          <cell r="A40">
            <v>37769</v>
          </cell>
          <cell r="B40">
            <v>1080989.9099999999</v>
          </cell>
          <cell r="C40">
            <v>105867.56</v>
          </cell>
          <cell r="D40">
            <v>92600</v>
          </cell>
          <cell r="G40">
            <v>509400</v>
          </cell>
          <cell r="M40">
            <v>509400</v>
          </cell>
        </row>
        <row r="41">
          <cell r="A41">
            <v>37770</v>
          </cell>
          <cell r="B41">
            <v>974285.72</v>
          </cell>
          <cell r="C41">
            <v>125670.65</v>
          </cell>
          <cell r="D41">
            <v>469600</v>
          </cell>
          <cell r="G41">
            <v>73500</v>
          </cell>
          <cell r="M41">
            <v>73500</v>
          </cell>
        </row>
        <row r="42">
          <cell r="A42">
            <v>37771</v>
          </cell>
          <cell r="B42">
            <v>500549.62</v>
          </cell>
          <cell r="C42">
            <v>120589.01</v>
          </cell>
          <cell r="D42">
            <v>64300</v>
          </cell>
          <cell r="E42">
            <v>515000</v>
          </cell>
          <cell r="G42">
            <v>173600</v>
          </cell>
          <cell r="M42">
            <v>173600</v>
          </cell>
        </row>
        <row r="43">
          <cell r="A43">
            <v>37774</v>
          </cell>
          <cell r="B43">
            <v>945629.6</v>
          </cell>
          <cell r="C43">
            <v>123748.28</v>
          </cell>
          <cell r="D43">
            <v>139400</v>
          </cell>
          <cell r="G43">
            <v>230000</v>
          </cell>
          <cell r="M43">
            <v>230000</v>
          </cell>
        </row>
        <row r="44">
          <cell r="A44">
            <v>37775</v>
          </cell>
          <cell r="B44">
            <v>765039.5</v>
          </cell>
          <cell r="C44">
            <v>212215.59</v>
          </cell>
          <cell r="D44">
            <v>130900</v>
          </cell>
          <cell r="G44">
            <v>70600</v>
          </cell>
          <cell r="M44">
            <v>70600</v>
          </cell>
        </row>
        <row r="45">
          <cell r="A45">
            <v>37776</v>
          </cell>
          <cell r="B45">
            <v>621897.94999999995</v>
          </cell>
          <cell r="C45">
            <v>239921.19</v>
          </cell>
          <cell r="D45">
            <v>30200</v>
          </cell>
          <cell r="G45">
            <v>140900</v>
          </cell>
          <cell r="M45">
            <v>140900</v>
          </cell>
        </row>
        <row r="46">
          <cell r="A46">
            <v>37777</v>
          </cell>
          <cell r="B46">
            <v>584082.64</v>
          </cell>
          <cell r="C46">
            <v>257792.5</v>
          </cell>
          <cell r="D46">
            <v>25500</v>
          </cell>
          <cell r="G46">
            <v>90700</v>
          </cell>
          <cell r="M46">
            <v>90700</v>
          </cell>
        </row>
        <row r="47">
          <cell r="A47">
            <v>37778</v>
          </cell>
          <cell r="B47">
            <v>345922.68</v>
          </cell>
          <cell r="C47">
            <v>170743.08</v>
          </cell>
          <cell r="D47">
            <v>52500</v>
          </cell>
          <cell r="E47">
            <v>3150000</v>
          </cell>
          <cell r="G47">
            <v>41700</v>
          </cell>
          <cell r="M47">
            <v>41700</v>
          </cell>
        </row>
        <row r="48">
          <cell r="A48">
            <v>37781</v>
          </cell>
          <cell r="B48">
            <v>3442484.66</v>
          </cell>
          <cell r="C48">
            <v>170311.58</v>
          </cell>
          <cell r="D48">
            <v>33900</v>
          </cell>
          <cell r="G48">
            <v>86300</v>
          </cell>
          <cell r="M48">
            <v>86300</v>
          </cell>
        </row>
        <row r="49">
          <cell r="A49">
            <v>37782</v>
          </cell>
          <cell r="B49">
            <v>3359568.33</v>
          </cell>
          <cell r="C49">
            <v>138248.16</v>
          </cell>
          <cell r="D49">
            <v>69300</v>
          </cell>
          <cell r="G49">
            <v>82900</v>
          </cell>
          <cell r="M49">
            <v>82900</v>
          </cell>
        </row>
        <row r="50">
          <cell r="A50">
            <v>37783</v>
          </cell>
          <cell r="B50">
            <v>3263315.95</v>
          </cell>
          <cell r="C50">
            <v>115201.62</v>
          </cell>
          <cell r="D50">
            <v>75000</v>
          </cell>
          <cell r="G50">
            <v>2710000</v>
          </cell>
          <cell r="M50">
            <v>77500</v>
          </cell>
        </row>
        <row r="51">
          <cell r="A51">
            <v>37784</v>
          </cell>
          <cell r="B51">
            <v>3161722.51</v>
          </cell>
          <cell r="C51">
            <v>110965.66</v>
          </cell>
          <cell r="D51">
            <v>2687500</v>
          </cell>
          <cell r="G51">
            <v>222400</v>
          </cell>
          <cell r="M51">
            <v>222400</v>
          </cell>
        </row>
        <row r="52">
          <cell r="A52">
            <v>37785</v>
          </cell>
          <cell r="B52">
            <v>463104.59</v>
          </cell>
          <cell r="C52">
            <v>117864.43</v>
          </cell>
          <cell r="D52">
            <v>204300</v>
          </cell>
          <cell r="E52">
            <v>2341000</v>
          </cell>
          <cell r="G52">
            <v>103400</v>
          </cell>
          <cell r="M52">
            <v>103400</v>
          </cell>
        </row>
        <row r="53">
          <cell r="A53">
            <v>37788</v>
          </cell>
          <cell r="B53">
            <v>2588212.37</v>
          </cell>
          <cell r="C53">
            <v>150358.84</v>
          </cell>
          <cell r="D53">
            <v>60500</v>
          </cell>
          <cell r="G53">
            <v>139800</v>
          </cell>
          <cell r="M53">
            <v>139800</v>
          </cell>
        </row>
        <row r="54">
          <cell r="A54">
            <v>37789</v>
          </cell>
          <cell r="B54">
            <v>2514102.86</v>
          </cell>
          <cell r="C54">
            <v>170759.54</v>
          </cell>
          <cell r="D54">
            <v>105100</v>
          </cell>
          <cell r="G54">
            <v>758400</v>
          </cell>
          <cell r="M54">
            <v>142400</v>
          </cell>
        </row>
        <row r="55">
          <cell r="A55">
            <v>37790</v>
          </cell>
          <cell r="B55">
            <v>2384436.44</v>
          </cell>
          <cell r="C55">
            <v>166558.29</v>
          </cell>
          <cell r="D55">
            <v>735000</v>
          </cell>
          <cell r="G55">
            <v>166100</v>
          </cell>
          <cell r="M55">
            <v>166100</v>
          </cell>
        </row>
        <row r="56">
          <cell r="A56">
            <v>37791</v>
          </cell>
          <cell r="B56">
            <v>1633614.68</v>
          </cell>
          <cell r="C56">
            <v>194602.91</v>
          </cell>
          <cell r="D56">
            <v>114400</v>
          </cell>
          <cell r="F56">
            <v>1165952.3</v>
          </cell>
          <cell r="G56">
            <v>164600</v>
          </cell>
          <cell r="M56">
            <v>164600</v>
          </cell>
        </row>
        <row r="57">
          <cell r="A57">
            <v>37792</v>
          </cell>
          <cell r="B57">
            <v>336051.96</v>
          </cell>
          <cell r="C57">
            <v>211974.59</v>
          </cell>
          <cell r="D57">
            <v>131400</v>
          </cell>
          <cell r="E57">
            <v>1008000</v>
          </cell>
          <cell r="G57">
            <v>169400</v>
          </cell>
          <cell r="M57">
            <v>169400</v>
          </cell>
        </row>
        <row r="58">
          <cell r="A58">
            <v>37795</v>
          </cell>
          <cell r="B58">
            <v>1182317.06</v>
          </cell>
          <cell r="C58">
            <v>211974.59</v>
          </cell>
          <cell r="D58">
            <v>137000</v>
          </cell>
          <cell r="G58">
            <v>157500</v>
          </cell>
          <cell r="M58">
            <v>157500</v>
          </cell>
        </row>
        <row r="59">
          <cell r="A59">
            <v>37796</v>
          </cell>
          <cell r="B59">
            <v>1029811.26</v>
          </cell>
          <cell r="C59">
            <v>220244.21</v>
          </cell>
          <cell r="D59">
            <v>121500</v>
          </cell>
          <cell r="G59">
            <v>295500</v>
          </cell>
          <cell r="M59">
            <v>295500</v>
          </cell>
        </row>
        <row r="60">
          <cell r="A60">
            <v>37797</v>
          </cell>
          <cell r="B60">
            <v>864402.72</v>
          </cell>
          <cell r="C60">
            <v>264504.63</v>
          </cell>
          <cell r="D60">
            <v>206800</v>
          </cell>
          <cell r="G60">
            <v>292700</v>
          </cell>
          <cell r="M60">
            <v>292700</v>
          </cell>
        </row>
        <row r="61">
          <cell r="A61">
            <v>37798</v>
          </cell>
          <cell r="B61">
            <v>626411.75</v>
          </cell>
          <cell r="C61">
            <v>321451.78999999998</v>
          </cell>
          <cell r="D61">
            <v>200600</v>
          </cell>
          <cell r="G61">
            <v>340500</v>
          </cell>
          <cell r="M61">
            <v>340500</v>
          </cell>
        </row>
        <row r="62">
          <cell r="A62">
            <v>37799</v>
          </cell>
          <cell r="B62">
            <v>380884.87</v>
          </cell>
          <cell r="C62">
            <v>316884</v>
          </cell>
          <cell r="D62">
            <v>229400</v>
          </cell>
          <cell r="E62">
            <v>1178000</v>
          </cell>
          <cell r="G62">
            <v>221300</v>
          </cell>
          <cell r="M62">
            <v>221300</v>
          </cell>
        </row>
        <row r="63">
          <cell r="A63">
            <v>37802</v>
          </cell>
          <cell r="B63">
            <v>1055973.1399999999</v>
          </cell>
          <cell r="C63">
            <v>367330.25</v>
          </cell>
          <cell r="D63">
            <v>138500</v>
          </cell>
          <cell r="G63">
            <v>236600</v>
          </cell>
          <cell r="M63">
            <v>236600</v>
          </cell>
        </row>
        <row r="64">
          <cell r="A64">
            <v>37803</v>
          </cell>
          <cell r="B64">
            <v>846218.36</v>
          </cell>
          <cell r="C64">
            <v>314514.34999999998</v>
          </cell>
          <cell r="D64">
            <v>211000</v>
          </cell>
          <cell r="G64">
            <v>198900</v>
          </cell>
          <cell r="M64">
            <v>198900</v>
          </cell>
        </row>
        <row r="65">
          <cell r="A65">
            <v>37804</v>
          </cell>
          <cell r="B65">
            <v>474648.14</v>
          </cell>
          <cell r="C65">
            <v>185399.55</v>
          </cell>
          <cell r="D65">
            <v>164900</v>
          </cell>
          <cell r="G65">
            <v>85200</v>
          </cell>
          <cell r="M65">
            <v>85200</v>
          </cell>
        </row>
        <row r="66">
          <cell r="A66">
            <v>37805</v>
          </cell>
          <cell r="B66">
            <v>280239.71000000002</v>
          </cell>
          <cell r="C66">
            <v>183195.46</v>
          </cell>
          <cell r="D66">
            <v>57500</v>
          </cell>
          <cell r="G66">
            <v>164900</v>
          </cell>
          <cell r="M66">
            <v>164900</v>
          </cell>
        </row>
        <row r="67">
          <cell r="A67">
            <v>37806</v>
          </cell>
          <cell r="B67">
            <v>179669.02</v>
          </cell>
          <cell r="C67">
            <v>209838.1</v>
          </cell>
          <cell r="D67">
            <v>97900</v>
          </cell>
          <cell r="E67">
            <v>825000</v>
          </cell>
          <cell r="G67">
            <v>108400</v>
          </cell>
          <cell r="M67">
            <v>108400</v>
          </cell>
        </row>
        <row r="68">
          <cell r="A68">
            <v>37809</v>
          </cell>
          <cell r="B68">
            <v>859182.29</v>
          </cell>
          <cell r="C68">
            <v>186087.19</v>
          </cell>
          <cell r="D68">
            <v>80000</v>
          </cell>
          <cell r="G68">
            <v>79000</v>
          </cell>
          <cell r="M68">
            <v>79000</v>
          </cell>
        </row>
        <row r="69">
          <cell r="A69">
            <v>37810</v>
          </cell>
          <cell r="B69">
            <v>730496.9</v>
          </cell>
          <cell r="C69">
            <v>151151.01999999999</v>
          </cell>
          <cell r="D69">
            <v>65300</v>
          </cell>
          <cell r="G69">
            <v>97600</v>
          </cell>
          <cell r="M69">
            <v>97600</v>
          </cell>
        </row>
        <row r="70">
          <cell r="A70">
            <v>37811</v>
          </cell>
          <cell r="B70">
            <v>630689.97</v>
          </cell>
          <cell r="C70">
            <v>133036.07999999999</v>
          </cell>
          <cell r="D70">
            <v>78100</v>
          </cell>
          <cell r="G70">
            <v>132100</v>
          </cell>
          <cell r="M70">
            <v>132100</v>
          </cell>
        </row>
        <row r="71">
          <cell r="A71">
            <v>37812</v>
          </cell>
          <cell r="B71">
            <v>511669.2</v>
          </cell>
          <cell r="C71">
            <v>150397.76999999999</v>
          </cell>
          <cell r="D71">
            <v>73800</v>
          </cell>
          <cell r="G71">
            <v>69700</v>
          </cell>
          <cell r="M71">
            <v>69700</v>
          </cell>
        </row>
        <row r="72">
          <cell r="A72">
            <v>37813</v>
          </cell>
          <cell r="B72">
            <v>429125.93</v>
          </cell>
          <cell r="C72">
            <v>166053.87</v>
          </cell>
          <cell r="D72">
            <v>45400</v>
          </cell>
          <cell r="E72">
            <v>5887000</v>
          </cell>
          <cell r="G72">
            <v>64500</v>
          </cell>
          <cell r="M72">
            <v>64500</v>
          </cell>
        </row>
        <row r="73">
          <cell r="A73">
            <v>37816</v>
          </cell>
          <cell r="B73">
            <v>6238343.3799999999</v>
          </cell>
          <cell r="C73">
            <v>151730.44</v>
          </cell>
          <cell r="D73">
            <v>57000</v>
          </cell>
          <cell r="G73">
            <v>91800</v>
          </cell>
          <cell r="M73">
            <v>91800</v>
          </cell>
        </row>
        <row r="74">
          <cell r="A74">
            <v>37817</v>
          </cell>
          <cell r="B74">
            <v>3509721.04</v>
          </cell>
          <cell r="C74">
            <v>173686.42</v>
          </cell>
          <cell r="D74">
            <v>46300</v>
          </cell>
          <cell r="G74">
            <v>112500</v>
          </cell>
          <cell r="M74">
            <v>112500</v>
          </cell>
        </row>
        <row r="75">
          <cell r="A75">
            <v>37818</v>
          </cell>
          <cell r="B75">
            <v>3443005.14</v>
          </cell>
          <cell r="C75">
            <v>166910.14000000001</v>
          </cell>
          <cell r="D75">
            <v>100700</v>
          </cell>
          <cell r="G75">
            <v>1323100</v>
          </cell>
          <cell r="M75">
            <v>1323100</v>
          </cell>
        </row>
        <row r="76">
          <cell r="A76">
            <v>37819</v>
          </cell>
          <cell r="B76">
            <v>3323881.4</v>
          </cell>
          <cell r="C76">
            <v>178347.98</v>
          </cell>
          <cell r="D76">
            <v>1291100</v>
          </cell>
          <cell r="G76">
            <v>112200</v>
          </cell>
          <cell r="M76">
            <v>112200</v>
          </cell>
        </row>
        <row r="77">
          <cell r="A77">
            <v>37820</v>
          </cell>
          <cell r="B77">
            <v>2016819.87</v>
          </cell>
          <cell r="C77">
            <v>181765.75</v>
          </cell>
          <cell r="D77">
            <v>93700</v>
          </cell>
          <cell r="G77">
            <v>159400</v>
          </cell>
          <cell r="M77">
            <v>159400</v>
          </cell>
        </row>
        <row r="78">
          <cell r="A78">
            <v>37823</v>
          </cell>
          <cell r="B78">
            <v>1305180.58</v>
          </cell>
          <cell r="C78">
            <v>185809.4</v>
          </cell>
          <cell r="D78">
            <v>133800</v>
          </cell>
          <cell r="G78">
            <v>195100</v>
          </cell>
          <cell r="M78">
            <v>195100</v>
          </cell>
        </row>
        <row r="79">
          <cell r="A79">
            <v>37824</v>
          </cell>
          <cell r="B79">
            <v>1119613.8700000001</v>
          </cell>
          <cell r="C79">
            <v>168640.47</v>
          </cell>
          <cell r="D79">
            <v>158700</v>
          </cell>
          <cell r="G79">
            <v>287100</v>
          </cell>
          <cell r="M79">
            <v>287100</v>
          </cell>
        </row>
        <row r="80">
          <cell r="A80">
            <v>37825</v>
          </cell>
          <cell r="B80">
            <v>943237.66</v>
          </cell>
          <cell r="C80">
            <v>169790.99</v>
          </cell>
          <cell r="D80">
            <v>268300</v>
          </cell>
          <cell r="G80">
            <v>207100</v>
          </cell>
          <cell r="M80">
            <v>207100</v>
          </cell>
        </row>
        <row r="81">
          <cell r="A81">
            <v>37826</v>
          </cell>
          <cell r="B81">
            <v>647294.38</v>
          </cell>
          <cell r="C81">
            <v>203444.34</v>
          </cell>
          <cell r="D81">
            <v>142700</v>
          </cell>
          <cell r="G81">
            <v>159100</v>
          </cell>
          <cell r="M81">
            <v>159100</v>
          </cell>
        </row>
        <row r="82">
          <cell r="A82">
            <v>37827</v>
          </cell>
          <cell r="B82">
            <v>480989.78</v>
          </cell>
          <cell r="C82">
            <v>198385.34</v>
          </cell>
          <cell r="D82">
            <v>140600</v>
          </cell>
          <cell r="E82">
            <v>626000</v>
          </cell>
          <cell r="G82">
            <v>53900</v>
          </cell>
          <cell r="M82">
            <v>53900</v>
          </cell>
        </row>
        <row r="83">
          <cell r="A83">
            <v>37830</v>
          </cell>
          <cell r="B83">
            <v>936176.89</v>
          </cell>
          <cell r="C83">
            <v>193088.81</v>
          </cell>
          <cell r="D83">
            <v>24600</v>
          </cell>
          <cell r="G83">
            <v>131400</v>
          </cell>
          <cell r="M83">
            <v>131400</v>
          </cell>
        </row>
        <row r="84">
          <cell r="A84">
            <v>37831</v>
          </cell>
          <cell r="B84">
            <v>884231.26</v>
          </cell>
          <cell r="C84">
            <v>171358.78</v>
          </cell>
          <cell r="D84">
            <v>116400</v>
          </cell>
          <cell r="G84">
            <v>269600</v>
          </cell>
          <cell r="M84">
            <v>269600</v>
          </cell>
        </row>
        <row r="85">
          <cell r="A85">
            <v>37832</v>
          </cell>
          <cell r="B85">
            <v>711080.36</v>
          </cell>
          <cell r="C85">
            <v>128299.02</v>
          </cell>
          <cell r="D85">
            <v>251500</v>
          </cell>
          <cell r="G85">
            <v>156700</v>
          </cell>
          <cell r="M85">
            <v>156700</v>
          </cell>
        </row>
        <row r="86">
          <cell r="A86">
            <v>37833</v>
          </cell>
          <cell r="B86">
            <v>440496.83</v>
          </cell>
          <cell r="C86">
            <v>138173.49</v>
          </cell>
          <cell r="D86">
            <v>121700</v>
          </cell>
          <cell r="G86">
            <v>343000</v>
          </cell>
          <cell r="M86">
            <v>343000</v>
          </cell>
        </row>
        <row r="87">
          <cell r="A87">
            <v>37834</v>
          </cell>
          <cell r="B87">
            <v>305025.40000000002</v>
          </cell>
          <cell r="C87">
            <v>176578.57</v>
          </cell>
          <cell r="D87">
            <v>292900</v>
          </cell>
          <cell r="E87">
            <v>1020000</v>
          </cell>
          <cell r="G87">
            <v>387900</v>
          </cell>
          <cell r="M87">
            <v>387900</v>
          </cell>
        </row>
        <row r="88">
          <cell r="A88">
            <v>37837</v>
          </cell>
          <cell r="B88">
            <v>1022899.98</v>
          </cell>
          <cell r="C88">
            <v>231555.94</v>
          </cell>
          <cell r="D88">
            <v>322500</v>
          </cell>
          <cell r="G88">
            <v>69600</v>
          </cell>
          <cell r="M88">
            <v>69600</v>
          </cell>
        </row>
        <row r="89">
          <cell r="A89">
            <v>37838</v>
          </cell>
          <cell r="B89">
            <v>674507.98</v>
          </cell>
          <cell r="C89">
            <v>237999.14</v>
          </cell>
          <cell r="D89">
            <v>49600</v>
          </cell>
          <cell r="G89">
            <v>97200</v>
          </cell>
          <cell r="M89">
            <v>97200</v>
          </cell>
        </row>
        <row r="90">
          <cell r="A90">
            <v>37839</v>
          </cell>
          <cell r="B90">
            <v>548837.29</v>
          </cell>
          <cell r="C90">
            <v>178051.51</v>
          </cell>
          <cell r="D90">
            <v>74200</v>
          </cell>
          <cell r="G90">
            <v>133600</v>
          </cell>
          <cell r="M90">
            <v>133600</v>
          </cell>
        </row>
        <row r="91">
          <cell r="A91">
            <v>37840</v>
          </cell>
          <cell r="B91">
            <v>444894.74</v>
          </cell>
          <cell r="C91">
            <v>113800</v>
          </cell>
          <cell r="D91">
            <v>99400</v>
          </cell>
          <cell r="G91">
            <v>187100</v>
          </cell>
          <cell r="M91">
            <v>187100</v>
          </cell>
        </row>
        <row r="92">
          <cell r="A92">
            <v>37841</v>
          </cell>
          <cell r="B92">
            <v>332557.48</v>
          </cell>
          <cell r="C92">
            <v>211457.91</v>
          </cell>
          <cell r="D92">
            <v>73300</v>
          </cell>
          <cell r="E92">
            <v>7896000</v>
          </cell>
          <cell r="G92">
            <v>63000</v>
          </cell>
          <cell r="M92">
            <v>63000</v>
          </cell>
        </row>
        <row r="93">
          <cell r="A93">
            <v>37844</v>
          </cell>
          <cell r="B93">
            <v>8121550.6299999999</v>
          </cell>
          <cell r="C93">
            <v>198874.96</v>
          </cell>
          <cell r="D93">
            <v>40600</v>
          </cell>
          <cell r="G93">
            <v>125300</v>
          </cell>
          <cell r="M93">
            <v>125300</v>
          </cell>
        </row>
        <row r="94">
          <cell r="A94">
            <v>37845</v>
          </cell>
          <cell r="B94">
            <v>8055644.8399999999</v>
          </cell>
          <cell r="C94">
            <v>220303.63</v>
          </cell>
          <cell r="D94">
            <v>78600</v>
          </cell>
          <cell r="G94">
            <v>181800</v>
          </cell>
          <cell r="M94">
            <v>181800</v>
          </cell>
        </row>
        <row r="95">
          <cell r="A95">
            <v>37846</v>
          </cell>
          <cell r="B95">
            <v>7936173.9400000004</v>
          </cell>
          <cell r="C95">
            <v>216159.89</v>
          </cell>
          <cell r="D95">
            <v>144700</v>
          </cell>
          <cell r="G95">
            <v>153900</v>
          </cell>
          <cell r="M95">
            <v>153900</v>
          </cell>
        </row>
        <row r="96">
          <cell r="A96">
            <v>37847</v>
          </cell>
          <cell r="B96">
            <v>7766861.3799999999</v>
          </cell>
          <cell r="C96">
            <v>216871.24</v>
          </cell>
          <cell r="D96">
            <v>128600</v>
          </cell>
          <cell r="G96">
            <v>106600</v>
          </cell>
          <cell r="M96">
            <v>106600</v>
          </cell>
        </row>
        <row r="97">
          <cell r="A97">
            <v>37848</v>
          </cell>
          <cell r="B97">
            <v>4538489.07</v>
          </cell>
          <cell r="C97">
            <v>230868.56</v>
          </cell>
          <cell r="D97">
            <v>73400</v>
          </cell>
          <cell r="G97">
            <v>1264900</v>
          </cell>
          <cell r="M97">
            <v>900</v>
          </cell>
        </row>
        <row r="98">
          <cell r="A98">
            <v>37851</v>
          </cell>
          <cell r="B98">
            <v>4412386.75</v>
          </cell>
          <cell r="C98">
            <v>230868.56</v>
          </cell>
          <cell r="D98">
            <v>1273300</v>
          </cell>
          <cell r="G98">
            <v>114500</v>
          </cell>
          <cell r="M98">
            <v>114500</v>
          </cell>
        </row>
        <row r="99">
          <cell r="A99">
            <v>37852</v>
          </cell>
          <cell r="B99">
            <v>3108822.42</v>
          </cell>
          <cell r="C99">
            <v>183314.69</v>
          </cell>
          <cell r="D99">
            <v>131100</v>
          </cell>
          <cell r="G99">
            <v>93200</v>
          </cell>
          <cell r="M99">
            <v>93200</v>
          </cell>
        </row>
        <row r="100">
          <cell r="A100">
            <v>37853</v>
          </cell>
          <cell r="B100">
            <v>2322125.7799999998</v>
          </cell>
          <cell r="C100">
            <v>154624.49</v>
          </cell>
          <cell r="D100">
            <v>76800</v>
          </cell>
          <cell r="G100">
            <v>151900</v>
          </cell>
          <cell r="M100">
            <v>151900</v>
          </cell>
        </row>
        <row r="101">
          <cell r="A101">
            <v>37854</v>
          </cell>
          <cell r="B101">
            <v>2241899.9900000002</v>
          </cell>
          <cell r="C101">
            <v>169647.81</v>
          </cell>
          <cell r="D101">
            <v>131500</v>
          </cell>
          <cell r="G101">
            <v>226100</v>
          </cell>
          <cell r="M101">
            <v>226100</v>
          </cell>
        </row>
        <row r="102">
          <cell r="A102">
            <v>37855</v>
          </cell>
          <cell r="B102">
            <v>2108782.34</v>
          </cell>
          <cell r="C102">
            <v>197765.92</v>
          </cell>
          <cell r="D102">
            <v>179400</v>
          </cell>
          <cell r="G102">
            <v>100400</v>
          </cell>
          <cell r="M102">
            <v>100400</v>
          </cell>
        </row>
        <row r="103">
          <cell r="A103">
            <v>37859</v>
          </cell>
          <cell r="B103">
            <v>1916410.64</v>
          </cell>
          <cell r="C103">
            <v>231113</v>
          </cell>
          <cell r="D103">
            <v>53400</v>
          </cell>
          <cell r="G103">
            <v>70200</v>
          </cell>
          <cell r="M103">
            <v>70200</v>
          </cell>
        </row>
        <row r="104">
          <cell r="A104">
            <v>37860</v>
          </cell>
          <cell r="B104">
            <v>1832964.39</v>
          </cell>
          <cell r="C104">
            <v>197489.12</v>
          </cell>
          <cell r="D104">
            <v>65200</v>
          </cell>
          <cell r="G104">
            <v>314600</v>
          </cell>
          <cell r="M104">
            <v>127400</v>
          </cell>
        </row>
        <row r="105">
          <cell r="A105">
            <v>37861</v>
          </cell>
          <cell r="B105">
            <v>1755252.12</v>
          </cell>
          <cell r="C105">
            <v>204702.77</v>
          </cell>
          <cell r="D105">
            <v>293700</v>
          </cell>
          <cell r="G105">
            <v>205300</v>
          </cell>
          <cell r="M105">
            <v>205300</v>
          </cell>
        </row>
        <row r="106">
          <cell r="A106">
            <v>37862</v>
          </cell>
          <cell r="B106">
            <v>1453738.92</v>
          </cell>
          <cell r="C106">
            <v>314068.44</v>
          </cell>
          <cell r="D106">
            <v>93000</v>
          </cell>
          <cell r="G106">
            <v>291800</v>
          </cell>
          <cell r="M106">
            <v>82800</v>
          </cell>
        </row>
        <row r="107">
          <cell r="A107">
            <v>37865</v>
          </cell>
          <cell r="B107">
            <v>1342383.56</v>
          </cell>
          <cell r="C107">
            <v>296129.94</v>
          </cell>
          <cell r="D107">
            <v>282800</v>
          </cell>
          <cell r="G107">
            <v>114900</v>
          </cell>
          <cell r="M107">
            <v>114900</v>
          </cell>
        </row>
        <row r="108">
          <cell r="A108">
            <v>37866</v>
          </cell>
          <cell r="B108">
            <v>1062655.8500000001</v>
          </cell>
          <cell r="C108">
            <v>281300.36</v>
          </cell>
          <cell r="D108">
            <v>89900</v>
          </cell>
          <cell r="G108">
            <v>54800</v>
          </cell>
          <cell r="M108">
            <v>54800</v>
          </cell>
        </row>
        <row r="109">
          <cell r="A109">
            <v>37867</v>
          </cell>
          <cell r="B109">
            <v>824206.85</v>
          </cell>
          <cell r="C109">
            <v>156139.21</v>
          </cell>
          <cell r="D109">
            <v>45200</v>
          </cell>
          <cell r="G109">
            <v>53200</v>
          </cell>
          <cell r="M109">
            <v>53200</v>
          </cell>
        </row>
        <row r="110">
          <cell r="A110">
            <v>37868</v>
          </cell>
          <cell r="B110">
            <v>765625.88</v>
          </cell>
          <cell r="C110">
            <v>158717.04999999999</v>
          </cell>
          <cell r="D110">
            <v>46900</v>
          </cell>
          <cell r="G110">
            <v>174100</v>
          </cell>
          <cell r="M110">
            <v>174100</v>
          </cell>
        </row>
        <row r="111">
          <cell r="A111">
            <v>37869</v>
          </cell>
          <cell r="B111">
            <v>693810.95</v>
          </cell>
          <cell r="C111">
            <v>177882.98</v>
          </cell>
          <cell r="D111">
            <v>128100</v>
          </cell>
          <cell r="E111">
            <v>414000</v>
          </cell>
          <cell r="G111">
            <v>119200</v>
          </cell>
          <cell r="M111">
            <v>119200</v>
          </cell>
        </row>
        <row r="112">
          <cell r="A112">
            <v>37872</v>
          </cell>
          <cell r="B112">
            <v>967455.39</v>
          </cell>
          <cell r="C112">
            <v>195557.44</v>
          </cell>
          <cell r="D112">
            <v>89300</v>
          </cell>
          <cell r="G112">
            <v>106500</v>
          </cell>
          <cell r="M112">
            <v>106500</v>
          </cell>
        </row>
        <row r="113">
          <cell r="A113">
            <v>37873</v>
          </cell>
          <cell r="B113">
            <v>849745.47</v>
          </cell>
          <cell r="C113">
            <v>199374.15</v>
          </cell>
          <cell r="D113">
            <v>72400</v>
          </cell>
          <cell r="G113">
            <v>155900</v>
          </cell>
          <cell r="M113">
            <v>155900</v>
          </cell>
        </row>
        <row r="114">
          <cell r="A114">
            <v>37874</v>
          </cell>
          <cell r="B114">
            <v>736227.16</v>
          </cell>
          <cell r="C114">
            <v>180654.94</v>
          </cell>
          <cell r="D114">
            <v>133100</v>
          </cell>
          <cell r="G114">
            <v>124500</v>
          </cell>
          <cell r="M114">
            <v>124500</v>
          </cell>
        </row>
        <row r="115">
          <cell r="A115">
            <v>37875</v>
          </cell>
          <cell r="B115">
            <v>574622</v>
          </cell>
          <cell r="C115">
            <v>162832.19</v>
          </cell>
          <cell r="D115">
            <v>111200</v>
          </cell>
          <cell r="G115">
            <v>56400</v>
          </cell>
          <cell r="M115">
            <v>56400</v>
          </cell>
        </row>
        <row r="116">
          <cell r="A116">
            <v>37876</v>
          </cell>
          <cell r="B116">
            <v>428335.52</v>
          </cell>
          <cell r="C116">
            <v>140497.26999999999</v>
          </cell>
          <cell r="D116">
            <v>2777028.08</v>
          </cell>
          <cell r="E116">
            <v>5391000</v>
          </cell>
          <cell r="G116">
            <v>92900</v>
          </cell>
          <cell r="M116">
            <v>92900</v>
          </cell>
        </row>
        <row r="117">
          <cell r="A117">
            <v>37879</v>
          </cell>
          <cell r="B117">
            <v>3027034.85</v>
          </cell>
          <cell r="C117">
            <v>170836.55</v>
          </cell>
          <cell r="D117">
            <v>39900</v>
          </cell>
          <cell r="G117">
            <v>149600</v>
          </cell>
          <cell r="M117">
            <v>149600</v>
          </cell>
        </row>
        <row r="118">
          <cell r="A118">
            <v>37880</v>
          </cell>
          <cell r="B118">
            <v>2968592.76</v>
          </cell>
          <cell r="C118">
            <v>171356.99</v>
          </cell>
          <cell r="D118">
            <v>130800</v>
          </cell>
          <cell r="G118">
            <v>103400</v>
          </cell>
          <cell r="M118">
            <v>103400</v>
          </cell>
        </row>
        <row r="119">
          <cell r="A119">
            <v>37881</v>
          </cell>
          <cell r="B119">
            <v>2738166.48</v>
          </cell>
          <cell r="C119">
            <v>136918.6</v>
          </cell>
          <cell r="D119">
            <v>84400</v>
          </cell>
          <cell r="G119">
            <v>1518700</v>
          </cell>
          <cell r="M119">
            <v>136514</v>
          </cell>
        </row>
        <row r="120">
          <cell r="A120">
            <v>37882</v>
          </cell>
          <cell r="B120">
            <v>2683314.44</v>
          </cell>
          <cell r="C120">
            <v>134729.82</v>
          </cell>
          <cell r="D120">
            <v>2260920</v>
          </cell>
          <cell r="G120">
            <v>174900</v>
          </cell>
          <cell r="M120">
            <v>174900</v>
          </cell>
        </row>
        <row r="121">
          <cell r="A121">
            <v>37883</v>
          </cell>
          <cell r="B121">
            <v>416595.79</v>
          </cell>
          <cell r="C121">
            <v>128429.85</v>
          </cell>
          <cell r="D121">
            <v>127600</v>
          </cell>
          <cell r="E121">
            <v>876000</v>
          </cell>
          <cell r="G121">
            <v>98500</v>
          </cell>
          <cell r="M121">
            <v>98500</v>
          </cell>
        </row>
        <row r="122">
          <cell r="A122">
            <v>37886</v>
          </cell>
          <cell r="B122">
            <v>1158164.8600000001</v>
          </cell>
          <cell r="C122">
            <v>174299.74</v>
          </cell>
          <cell r="D122">
            <v>91800</v>
          </cell>
          <cell r="G122">
            <v>138800</v>
          </cell>
          <cell r="M122">
            <v>138800</v>
          </cell>
        </row>
        <row r="123">
          <cell r="A123">
            <v>37887</v>
          </cell>
          <cell r="B123">
            <v>1026518.12</v>
          </cell>
          <cell r="C123">
            <v>151111.69</v>
          </cell>
          <cell r="D123">
            <v>121400</v>
          </cell>
          <cell r="G123">
            <v>354000</v>
          </cell>
          <cell r="M123">
            <v>185000</v>
          </cell>
        </row>
        <row r="124">
          <cell r="A124">
            <v>37888</v>
          </cell>
          <cell r="B124">
            <v>875798.92</v>
          </cell>
          <cell r="C124">
            <v>167031.75</v>
          </cell>
          <cell r="D124">
            <v>306900</v>
          </cell>
          <cell r="G124">
            <v>83900</v>
          </cell>
          <cell r="M124">
            <v>83900</v>
          </cell>
        </row>
        <row r="125">
          <cell r="A125">
            <v>37889</v>
          </cell>
          <cell r="B125">
            <v>563130.30000000005</v>
          </cell>
          <cell r="C125">
            <v>162362.57</v>
          </cell>
          <cell r="D125">
            <v>80200</v>
          </cell>
          <cell r="G125">
            <v>144200</v>
          </cell>
          <cell r="M125">
            <v>144200</v>
          </cell>
        </row>
        <row r="126">
          <cell r="A126">
            <v>37890</v>
          </cell>
          <cell r="B126">
            <v>460703.76</v>
          </cell>
          <cell r="C126">
            <v>151021.49</v>
          </cell>
          <cell r="D126">
            <v>132700</v>
          </cell>
          <cell r="E126">
            <v>1709000</v>
          </cell>
          <cell r="G126">
            <v>144600</v>
          </cell>
          <cell r="M126">
            <v>144600</v>
          </cell>
        </row>
        <row r="127">
          <cell r="A127">
            <v>37893</v>
          </cell>
          <cell r="B127">
            <v>2014325.21</v>
          </cell>
          <cell r="C127">
            <v>178081.68</v>
          </cell>
          <cell r="D127">
            <v>96100</v>
          </cell>
          <cell r="G127">
            <v>277300</v>
          </cell>
          <cell r="M127">
            <v>102300</v>
          </cell>
        </row>
        <row r="128">
          <cell r="A128">
            <v>37894</v>
          </cell>
          <cell r="B128">
            <v>1721123.68</v>
          </cell>
          <cell r="C128">
            <v>182004.57</v>
          </cell>
          <cell r="D128">
            <v>74000</v>
          </cell>
          <cell r="G128">
            <v>142000</v>
          </cell>
          <cell r="M128">
            <v>142000</v>
          </cell>
        </row>
        <row r="129">
          <cell r="A129">
            <v>37895</v>
          </cell>
          <cell r="B129">
            <v>1615890.62</v>
          </cell>
          <cell r="C129">
            <v>182004.57</v>
          </cell>
          <cell r="D129">
            <v>112100</v>
          </cell>
          <cell r="G129">
            <v>56700</v>
          </cell>
          <cell r="M129">
            <v>56700</v>
          </cell>
        </row>
        <row r="130">
          <cell r="A130">
            <v>37896</v>
          </cell>
          <cell r="B130">
            <v>1460138.33</v>
          </cell>
          <cell r="C130">
            <v>133843.41</v>
          </cell>
          <cell r="D130">
            <v>36600</v>
          </cell>
          <cell r="G130">
            <v>55400</v>
          </cell>
          <cell r="M130">
            <v>55400</v>
          </cell>
        </row>
        <row r="131">
          <cell r="A131">
            <v>37897</v>
          </cell>
          <cell r="B131">
            <v>1411992.25</v>
          </cell>
          <cell r="C131">
            <v>133843</v>
          </cell>
          <cell r="D131">
            <v>53500</v>
          </cell>
          <cell r="G131">
            <v>109500</v>
          </cell>
          <cell r="M131">
            <v>109500</v>
          </cell>
        </row>
        <row r="132">
          <cell r="A132">
            <v>37900</v>
          </cell>
          <cell r="B132">
            <v>1335462.54</v>
          </cell>
          <cell r="C132">
            <v>128093.29</v>
          </cell>
          <cell r="D132">
            <v>86400</v>
          </cell>
          <cell r="G132">
            <v>223700</v>
          </cell>
          <cell r="M132">
            <v>223700</v>
          </cell>
        </row>
        <row r="133">
          <cell r="A133">
            <v>37901</v>
          </cell>
          <cell r="B133">
            <v>1224779.8400000001</v>
          </cell>
          <cell r="C133">
            <v>139371.48000000001</v>
          </cell>
          <cell r="D133">
            <v>185000</v>
          </cell>
          <cell r="G133">
            <v>68200</v>
          </cell>
          <cell r="M133">
            <v>68200</v>
          </cell>
        </row>
        <row r="134">
          <cell r="A134">
            <v>37902</v>
          </cell>
          <cell r="B134">
            <v>1005140.86</v>
          </cell>
          <cell r="C134">
            <v>116130.95</v>
          </cell>
          <cell r="D134">
            <v>56600</v>
          </cell>
          <cell r="G134">
            <v>133700</v>
          </cell>
          <cell r="M134">
            <v>133700</v>
          </cell>
        </row>
        <row r="135">
          <cell r="A135">
            <v>37903</v>
          </cell>
          <cell r="B135">
            <v>942043.31</v>
          </cell>
          <cell r="C135">
            <v>133699.29999999999</v>
          </cell>
          <cell r="D135">
            <v>109500</v>
          </cell>
          <cell r="G135">
            <v>88600</v>
          </cell>
          <cell r="M135">
            <v>88600</v>
          </cell>
        </row>
        <row r="136">
          <cell r="A136">
            <v>37904</v>
          </cell>
          <cell r="B136">
            <v>817575.95</v>
          </cell>
          <cell r="C136">
            <v>137783.15</v>
          </cell>
          <cell r="D136">
            <v>66200</v>
          </cell>
          <cell r="E136">
            <v>4641000</v>
          </cell>
          <cell r="G136">
            <v>100500</v>
          </cell>
          <cell r="M136">
            <v>100500</v>
          </cell>
        </row>
        <row r="137">
          <cell r="A137">
            <v>37907</v>
          </cell>
          <cell r="B137">
            <v>5375780.7999999998</v>
          </cell>
          <cell r="C137">
            <v>132428.73000000001</v>
          </cell>
          <cell r="D137">
            <v>88900</v>
          </cell>
          <cell r="G137">
            <v>77100</v>
          </cell>
          <cell r="M137">
            <v>77100</v>
          </cell>
        </row>
        <row r="138">
          <cell r="A138">
            <v>37908</v>
          </cell>
          <cell r="B138">
            <v>5271347.0599999996</v>
          </cell>
          <cell r="C138">
            <v>127877.89</v>
          </cell>
          <cell r="D138">
            <v>2806592.69</v>
          </cell>
          <cell r="G138">
            <v>219300</v>
          </cell>
          <cell r="M138">
            <v>219300</v>
          </cell>
        </row>
        <row r="139">
          <cell r="A139">
            <v>37909</v>
          </cell>
          <cell r="B139">
            <v>2431178.9500000002</v>
          </cell>
          <cell r="C139">
            <v>110824.21</v>
          </cell>
          <cell r="D139">
            <v>201900</v>
          </cell>
          <cell r="G139">
            <v>1946600</v>
          </cell>
          <cell r="M139">
            <v>96200</v>
          </cell>
        </row>
        <row r="140">
          <cell r="A140">
            <v>37910</v>
          </cell>
          <cell r="B140">
            <v>2218213.2400000002</v>
          </cell>
          <cell r="C140">
            <v>121896.59</v>
          </cell>
          <cell r="D140">
            <v>1925900</v>
          </cell>
          <cell r="G140">
            <v>166600</v>
          </cell>
          <cell r="M140">
            <v>166600</v>
          </cell>
        </row>
        <row r="141">
          <cell r="A141">
            <v>37911</v>
          </cell>
          <cell r="B141">
            <v>283569.86</v>
          </cell>
          <cell r="C141">
            <v>138038.75</v>
          </cell>
          <cell r="D141">
            <v>138500</v>
          </cell>
          <cell r="E141">
            <v>676000</v>
          </cell>
          <cell r="G141">
            <v>200200</v>
          </cell>
          <cell r="M141">
            <v>200200</v>
          </cell>
        </row>
        <row r="142">
          <cell r="A142">
            <v>37914</v>
          </cell>
          <cell r="B142">
            <v>807113.13</v>
          </cell>
          <cell r="C142">
            <v>203384.1</v>
          </cell>
          <cell r="D142">
            <v>121100</v>
          </cell>
          <cell r="G142">
            <v>151700</v>
          </cell>
          <cell r="M142">
            <v>151700</v>
          </cell>
        </row>
        <row r="143">
          <cell r="A143">
            <v>37915</v>
          </cell>
          <cell r="B143">
            <v>669203.87</v>
          </cell>
          <cell r="C143">
            <v>229931.21</v>
          </cell>
          <cell r="D143">
            <v>116000</v>
          </cell>
          <cell r="G143">
            <v>100600</v>
          </cell>
          <cell r="M143">
            <v>100600</v>
          </cell>
        </row>
        <row r="144">
          <cell r="A144">
            <v>37916</v>
          </cell>
          <cell r="B144">
            <v>492171.53</v>
          </cell>
          <cell r="C144">
            <v>183961.74</v>
          </cell>
          <cell r="D144">
            <v>82100</v>
          </cell>
          <cell r="G144">
            <v>141300</v>
          </cell>
          <cell r="M144">
            <v>141300</v>
          </cell>
        </row>
        <row r="145">
          <cell r="A145">
            <v>37917</v>
          </cell>
          <cell r="B145">
            <v>385618.47</v>
          </cell>
          <cell r="C145">
            <v>186519.12</v>
          </cell>
          <cell r="D145">
            <v>114800</v>
          </cell>
          <cell r="G145">
            <v>32900</v>
          </cell>
          <cell r="M145">
            <v>32900</v>
          </cell>
        </row>
        <row r="146">
          <cell r="A146">
            <v>37918</v>
          </cell>
          <cell r="B146">
            <v>225845.52</v>
          </cell>
          <cell r="C146">
            <v>148598.51</v>
          </cell>
          <cell r="D146">
            <v>24900</v>
          </cell>
          <cell r="E146">
            <v>1043000</v>
          </cell>
          <cell r="G146">
            <v>283900</v>
          </cell>
          <cell r="M146">
            <v>74900</v>
          </cell>
        </row>
        <row r="147">
          <cell r="A147">
            <v>37921</v>
          </cell>
          <cell r="B147">
            <v>1218833.47</v>
          </cell>
          <cell r="C147">
            <v>143507.24</v>
          </cell>
          <cell r="D147">
            <v>264100</v>
          </cell>
          <cell r="G147">
            <v>80100</v>
          </cell>
          <cell r="M147">
            <v>80100</v>
          </cell>
        </row>
        <row r="148">
          <cell r="A148">
            <v>37922</v>
          </cell>
          <cell r="B148">
            <v>932199.27</v>
          </cell>
          <cell r="C148">
            <v>158018.73000000001</v>
          </cell>
          <cell r="D148">
            <v>39500</v>
          </cell>
          <cell r="G148">
            <v>47300</v>
          </cell>
          <cell r="M148">
            <v>47300</v>
          </cell>
        </row>
        <row r="149">
          <cell r="A149">
            <v>37923</v>
          </cell>
          <cell r="B149">
            <v>872027.41</v>
          </cell>
          <cell r="C149">
            <v>147159.15</v>
          </cell>
          <cell r="D149">
            <v>37300</v>
          </cell>
          <cell r="G149">
            <v>336200</v>
          </cell>
          <cell r="M149">
            <v>137200</v>
          </cell>
        </row>
        <row r="150">
          <cell r="A150">
            <v>37924</v>
          </cell>
          <cell r="B150">
            <v>795128.43</v>
          </cell>
          <cell r="C150">
            <v>130582</v>
          </cell>
          <cell r="D150">
            <v>312800</v>
          </cell>
          <cell r="G150">
            <v>110600</v>
          </cell>
          <cell r="M150">
            <v>110600</v>
          </cell>
        </row>
        <row r="151">
          <cell r="A151">
            <v>37925</v>
          </cell>
          <cell r="B151">
            <v>479713.07</v>
          </cell>
          <cell r="C151">
            <v>153659.73000000001</v>
          </cell>
          <cell r="D151">
            <v>83500</v>
          </cell>
          <cell r="E151">
            <v>474000</v>
          </cell>
          <cell r="G151">
            <v>63800</v>
          </cell>
          <cell r="M151">
            <v>63800</v>
          </cell>
        </row>
        <row r="152">
          <cell r="A152">
            <v>37928</v>
          </cell>
          <cell r="B152">
            <v>858156</v>
          </cell>
          <cell r="C152">
            <v>147821</v>
          </cell>
          <cell r="D152">
            <v>57900</v>
          </cell>
          <cell r="G152">
            <v>202700</v>
          </cell>
          <cell r="M152">
            <v>202700</v>
          </cell>
        </row>
        <row r="153">
          <cell r="A153">
            <v>37929</v>
          </cell>
          <cell r="B153">
            <v>784402.91</v>
          </cell>
          <cell r="C153">
            <v>153754.43</v>
          </cell>
          <cell r="D153">
            <v>172300</v>
          </cell>
          <cell r="G153">
            <v>91500</v>
          </cell>
          <cell r="M153">
            <v>91500</v>
          </cell>
        </row>
        <row r="154">
          <cell r="A154">
            <v>37930</v>
          </cell>
          <cell r="B154">
            <v>604043.12</v>
          </cell>
          <cell r="C154">
            <v>155758</v>
          </cell>
          <cell r="D154">
            <v>81800</v>
          </cell>
          <cell r="G154">
            <v>109000</v>
          </cell>
          <cell r="M154">
            <v>109000</v>
          </cell>
        </row>
        <row r="155">
          <cell r="A155">
            <v>37931</v>
          </cell>
          <cell r="B155">
            <v>506997.69</v>
          </cell>
          <cell r="C155">
            <v>181876.13</v>
          </cell>
          <cell r="D155">
            <v>65800</v>
          </cell>
          <cell r="G155">
            <v>72100</v>
          </cell>
          <cell r="M155">
            <v>72100</v>
          </cell>
        </row>
        <row r="156">
          <cell r="A156">
            <v>37932</v>
          </cell>
          <cell r="B156">
            <v>425404.38</v>
          </cell>
          <cell r="C156">
            <v>177621.37</v>
          </cell>
          <cell r="D156">
            <v>60200</v>
          </cell>
          <cell r="E156">
            <v>3343000</v>
          </cell>
          <cell r="G156">
            <v>66200</v>
          </cell>
          <cell r="M156">
            <v>66200</v>
          </cell>
        </row>
        <row r="157">
          <cell r="A157">
            <v>37935</v>
          </cell>
          <cell r="B157">
            <v>3690937.91</v>
          </cell>
          <cell r="C157">
            <v>160127.88</v>
          </cell>
          <cell r="D157">
            <v>60300</v>
          </cell>
          <cell r="G157">
            <v>85400</v>
          </cell>
          <cell r="M157">
            <v>85400</v>
          </cell>
        </row>
        <row r="158">
          <cell r="A158">
            <v>37936</v>
          </cell>
          <cell r="B158">
            <v>3585402.09</v>
          </cell>
          <cell r="C158">
            <v>133778.35999999999</v>
          </cell>
          <cell r="D158">
            <v>66400</v>
          </cell>
          <cell r="G158">
            <v>111400</v>
          </cell>
          <cell r="M158">
            <v>111400</v>
          </cell>
        </row>
        <row r="159">
          <cell r="A159">
            <v>37937</v>
          </cell>
          <cell r="B159">
            <v>3487198.26</v>
          </cell>
          <cell r="C159">
            <v>148078.79</v>
          </cell>
          <cell r="D159">
            <v>65300</v>
          </cell>
          <cell r="G159">
            <v>2873604.11</v>
          </cell>
          <cell r="M159">
            <v>74900</v>
          </cell>
        </row>
        <row r="160">
          <cell r="A160">
            <v>37938</v>
          </cell>
          <cell r="B160">
            <v>3410472.87</v>
          </cell>
          <cell r="C160">
            <v>136121.79999999999</v>
          </cell>
          <cell r="D160">
            <v>2867904.11</v>
          </cell>
          <cell r="G160">
            <v>102800</v>
          </cell>
          <cell r="M160">
            <v>102800</v>
          </cell>
        </row>
        <row r="161">
          <cell r="A161">
            <v>37939</v>
          </cell>
          <cell r="B161">
            <v>532563.14</v>
          </cell>
          <cell r="C161">
            <v>152973.17000000001</v>
          </cell>
          <cell r="D161">
            <v>74500</v>
          </cell>
          <cell r="E161">
            <v>2300000</v>
          </cell>
          <cell r="G161">
            <v>132600</v>
          </cell>
          <cell r="M161">
            <v>132600</v>
          </cell>
        </row>
        <row r="162">
          <cell r="A162">
            <v>37942</v>
          </cell>
          <cell r="B162">
            <v>2702098.12</v>
          </cell>
          <cell r="C162">
            <v>151856</v>
          </cell>
          <cell r="D162">
            <v>77300</v>
          </cell>
          <cell r="G162">
            <v>2077206.53</v>
          </cell>
          <cell r="M162">
            <v>57300.530000000028</v>
          </cell>
        </row>
        <row r="163">
          <cell r="A163">
            <v>37943</v>
          </cell>
          <cell r="B163">
            <v>2610769.08</v>
          </cell>
          <cell r="C163">
            <v>194978.18</v>
          </cell>
          <cell r="D163">
            <v>2019906.53</v>
          </cell>
          <cell r="G163">
            <v>81200</v>
          </cell>
          <cell r="M163">
            <v>81200</v>
          </cell>
        </row>
        <row r="164">
          <cell r="A164">
            <v>37944</v>
          </cell>
          <cell r="B164">
            <v>551615.69999999995</v>
          </cell>
          <cell r="C164">
            <v>174063</v>
          </cell>
          <cell r="D164">
            <v>63500</v>
          </cell>
          <cell r="G164">
            <v>173700</v>
          </cell>
          <cell r="M164">
            <v>173700</v>
          </cell>
        </row>
        <row r="165">
          <cell r="A165">
            <v>37945</v>
          </cell>
          <cell r="B165">
            <v>453087.85</v>
          </cell>
          <cell r="C165">
            <v>154994.99</v>
          </cell>
          <cell r="D165">
            <v>157700</v>
          </cell>
          <cell r="G165">
            <v>72600</v>
          </cell>
          <cell r="M165">
            <v>72600</v>
          </cell>
        </row>
        <row r="166">
          <cell r="A166">
            <v>37946</v>
          </cell>
          <cell r="B166">
            <v>285157.05</v>
          </cell>
          <cell r="C166">
            <v>157667.69</v>
          </cell>
          <cell r="D166">
            <v>59500</v>
          </cell>
          <cell r="E166">
            <v>1061000</v>
          </cell>
          <cell r="G166">
            <v>176500</v>
          </cell>
          <cell r="M166">
            <v>176500</v>
          </cell>
        </row>
        <row r="167">
          <cell r="A167">
            <v>37949</v>
          </cell>
          <cell r="B167">
            <v>1266781.67</v>
          </cell>
          <cell r="C167">
            <v>151079.54999999999</v>
          </cell>
          <cell r="D167">
            <v>158200</v>
          </cell>
          <cell r="G167">
            <v>310000</v>
          </cell>
          <cell r="M167">
            <v>101000</v>
          </cell>
        </row>
        <row r="168">
          <cell r="A168">
            <v>37950</v>
          </cell>
          <cell r="B168">
            <v>1069540.8600000001</v>
          </cell>
          <cell r="C168">
            <v>128054.78</v>
          </cell>
          <cell r="D168">
            <v>285100</v>
          </cell>
          <cell r="G168">
            <v>123800</v>
          </cell>
          <cell r="M168">
            <v>123800</v>
          </cell>
        </row>
        <row r="169">
          <cell r="A169">
            <v>37951</v>
          </cell>
          <cell r="B169">
            <v>749097.89</v>
          </cell>
          <cell r="C169">
            <v>107199.37</v>
          </cell>
          <cell r="D169">
            <v>110500</v>
          </cell>
          <cell r="G169">
            <v>268400</v>
          </cell>
          <cell r="M169">
            <v>89800</v>
          </cell>
        </row>
        <row r="170">
          <cell r="A170">
            <v>37952</v>
          </cell>
          <cell r="B170">
            <v>630714.80000000005</v>
          </cell>
          <cell r="C170">
            <v>150231.9</v>
          </cell>
          <cell r="D170">
            <v>217400</v>
          </cell>
          <cell r="G170">
            <v>95400</v>
          </cell>
          <cell r="M170">
            <v>95400</v>
          </cell>
        </row>
        <row r="171">
          <cell r="A171">
            <v>37953</v>
          </cell>
          <cell r="B171">
            <v>201586.85</v>
          </cell>
          <cell r="C171">
            <v>141346.35999999999</v>
          </cell>
          <cell r="D171">
            <v>71100</v>
          </cell>
          <cell r="E171">
            <v>8806000</v>
          </cell>
          <cell r="G171">
            <v>153900</v>
          </cell>
          <cell r="M171">
            <v>153900</v>
          </cell>
        </row>
        <row r="172">
          <cell r="A172">
            <v>37956</v>
          </cell>
          <cell r="B172">
            <v>8905067.1500000004</v>
          </cell>
          <cell r="C172">
            <v>132747.73000000001</v>
          </cell>
          <cell r="D172">
            <v>131300</v>
          </cell>
          <cell r="G172">
            <v>80000</v>
          </cell>
          <cell r="M172">
            <v>80000</v>
          </cell>
        </row>
        <row r="173">
          <cell r="A173">
            <v>37957</v>
          </cell>
          <cell r="B173">
            <v>8753545.8200000003</v>
          </cell>
          <cell r="C173">
            <v>116300.06</v>
          </cell>
          <cell r="D173">
            <v>69200</v>
          </cell>
          <cell r="G173">
            <v>24300</v>
          </cell>
          <cell r="M173">
            <v>24300</v>
          </cell>
        </row>
        <row r="174">
          <cell r="A174">
            <v>37958</v>
          </cell>
          <cell r="B174">
            <v>8668581.7400000002</v>
          </cell>
          <cell r="C174">
            <v>99707.13</v>
          </cell>
          <cell r="D174">
            <v>20500</v>
          </cell>
          <cell r="G174">
            <v>79500</v>
          </cell>
          <cell r="M174">
            <v>79500</v>
          </cell>
        </row>
        <row r="175">
          <cell r="A175">
            <v>37959</v>
          </cell>
          <cell r="B175">
            <v>8610175.7699999996</v>
          </cell>
          <cell r="C175">
            <v>85170.69</v>
          </cell>
          <cell r="D175">
            <v>54900</v>
          </cell>
          <cell r="G175">
            <v>50600</v>
          </cell>
          <cell r="M175">
            <v>50600</v>
          </cell>
        </row>
        <row r="176">
          <cell r="A176">
            <v>37960</v>
          </cell>
          <cell r="B176">
            <v>8546106.9299999997</v>
          </cell>
          <cell r="C176">
            <v>84160.13</v>
          </cell>
          <cell r="D176">
            <v>42400</v>
          </cell>
          <cell r="G176">
            <v>56400</v>
          </cell>
          <cell r="M176">
            <v>56400</v>
          </cell>
        </row>
        <row r="177">
          <cell r="A177">
            <v>37963</v>
          </cell>
          <cell r="B177">
            <v>8495253.5700000003</v>
          </cell>
          <cell r="C177">
            <v>84160.13</v>
          </cell>
          <cell r="D177">
            <v>39400</v>
          </cell>
          <cell r="G177">
            <v>143400</v>
          </cell>
          <cell r="M177">
            <v>143400</v>
          </cell>
        </row>
        <row r="178">
          <cell r="A178">
            <v>37964</v>
          </cell>
          <cell r="B178">
            <v>8435075.9600000009</v>
          </cell>
          <cell r="C178">
            <v>84160.13</v>
          </cell>
          <cell r="D178">
            <v>124100</v>
          </cell>
          <cell r="G178">
            <v>109700</v>
          </cell>
          <cell r="M178">
            <v>109700</v>
          </cell>
        </row>
        <row r="179">
          <cell r="A179">
            <v>37965</v>
          </cell>
          <cell r="B179">
            <v>8304866.54</v>
          </cell>
          <cell r="C179">
            <v>84160.13</v>
          </cell>
          <cell r="D179">
            <v>79300</v>
          </cell>
          <cell r="G179">
            <v>142500</v>
          </cell>
          <cell r="M179">
            <v>142500</v>
          </cell>
        </row>
        <row r="180">
          <cell r="A180">
            <v>37966</v>
          </cell>
          <cell r="B180">
            <v>8206468.5099999998</v>
          </cell>
          <cell r="C180">
            <v>128277.5</v>
          </cell>
          <cell r="D180">
            <v>107400</v>
          </cell>
          <cell r="G180">
            <v>75800</v>
          </cell>
          <cell r="M180">
            <v>75800</v>
          </cell>
        </row>
        <row r="181">
          <cell r="A181">
            <v>37967</v>
          </cell>
          <cell r="B181">
            <v>8094315.2599999998</v>
          </cell>
          <cell r="C181">
            <v>141865.79999999999</v>
          </cell>
          <cell r="D181">
            <v>57500</v>
          </cell>
          <cell r="G181">
            <v>2963512.48</v>
          </cell>
          <cell r="M181">
            <v>133300</v>
          </cell>
        </row>
        <row r="182">
          <cell r="A182">
            <v>37970</v>
          </cell>
          <cell r="B182">
            <v>5188502.7300000004</v>
          </cell>
          <cell r="C182">
            <v>139384.31</v>
          </cell>
          <cell r="D182">
            <v>117000</v>
          </cell>
          <cell r="G182">
            <v>266600</v>
          </cell>
          <cell r="M182">
            <v>266600</v>
          </cell>
        </row>
        <row r="183">
          <cell r="A183">
            <v>37971</v>
          </cell>
          <cell r="B183">
            <v>5048804.2300000004</v>
          </cell>
          <cell r="C183">
            <v>226216.9</v>
          </cell>
          <cell r="D183">
            <v>157000</v>
          </cell>
          <cell r="G183">
            <v>185900</v>
          </cell>
          <cell r="M183">
            <v>185900</v>
          </cell>
        </row>
        <row r="184">
          <cell r="A184">
            <v>37972</v>
          </cell>
          <cell r="B184">
            <v>4861885.4000000004</v>
          </cell>
          <cell r="C184">
            <v>240163.73</v>
          </cell>
          <cell r="D184">
            <v>141700</v>
          </cell>
          <cell r="G184">
            <v>2105500</v>
          </cell>
          <cell r="M184">
            <v>226300</v>
          </cell>
        </row>
        <row r="185">
          <cell r="A185">
            <v>37973</v>
          </cell>
          <cell r="B185">
            <v>4708449.57</v>
          </cell>
          <cell r="C185">
            <v>300964.11</v>
          </cell>
          <cell r="D185">
            <v>2028900</v>
          </cell>
          <cell r="G185">
            <v>194100</v>
          </cell>
          <cell r="M185">
            <v>194100</v>
          </cell>
        </row>
        <row r="186">
          <cell r="A186">
            <v>37974</v>
          </cell>
          <cell r="B186">
            <v>2630528.2200000002</v>
          </cell>
          <cell r="C186">
            <v>303221.65000000002</v>
          </cell>
          <cell r="D186">
            <v>143400</v>
          </cell>
          <cell r="G186">
            <v>130200</v>
          </cell>
          <cell r="M186">
            <v>130200</v>
          </cell>
        </row>
        <row r="187">
          <cell r="A187">
            <v>37977</v>
          </cell>
          <cell r="B187">
            <v>2448984.91</v>
          </cell>
          <cell r="C187">
            <v>296545.2</v>
          </cell>
          <cell r="D187">
            <v>97200</v>
          </cell>
          <cell r="G187">
            <v>167100</v>
          </cell>
          <cell r="M187">
            <v>167100</v>
          </cell>
        </row>
        <row r="188">
          <cell r="A188">
            <v>37978</v>
          </cell>
          <cell r="B188">
            <v>2282139.5</v>
          </cell>
          <cell r="C188">
            <v>290031.68</v>
          </cell>
          <cell r="D188">
            <v>103300</v>
          </cell>
          <cell r="G188">
            <v>188600</v>
          </cell>
          <cell r="M188">
            <v>188600</v>
          </cell>
        </row>
        <row r="189">
          <cell r="A189">
            <v>37979</v>
          </cell>
          <cell r="B189">
            <v>2102925.64</v>
          </cell>
          <cell r="C189">
            <v>240653.84</v>
          </cell>
          <cell r="D189">
            <v>160400</v>
          </cell>
          <cell r="G189">
            <v>191300</v>
          </cell>
          <cell r="M189">
            <v>191300</v>
          </cell>
        </row>
        <row r="190">
          <cell r="A190">
            <v>37984</v>
          </cell>
          <cell r="B190">
            <v>1897561.13</v>
          </cell>
          <cell r="C190">
            <v>240653.84</v>
          </cell>
          <cell r="D190">
            <v>160400</v>
          </cell>
          <cell r="G190">
            <v>99500</v>
          </cell>
          <cell r="M190">
            <v>99500</v>
          </cell>
        </row>
        <row r="191">
          <cell r="A191">
            <v>37985</v>
          </cell>
          <cell r="B191">
            <v>1681679.24</v>
          </cell>
          <cell r="C191">
            <v>187709.48</v>
          </cell>
          <cell r="D191">
            <v>81100</v>
          </cell>
          <cell r="G191">
            <v>177000</v>
          </cell>
          <cell r="M191">
            <v>177000</v>
          </cell>
        </row>
        <row r="192">
          <cell r="A192">
            <v>37986</v>
          </cell>
          <cell r="B192">
            <v>1382098.23</v>
          </cell>
          <cell r="C192">
            <v>214138.51</v>
          </cell>
          <cell r="D192">
            <v>129700</v>
          </cell>
          <cell r="G192">
            <v>238100</v>
          </cell>
          <cell r="M192">
            <v>238100</v>
          </cell>
        </row>
        <row r="193">
          <cell r="A193">
            <v>37988</v>
          </cell>
          <cell r="B193">
            <v>1219017.7</v>
          </cell>
          <cell r="C193">
            <v>188868.39</v>
          </cell>
          <cell r="D193">
            <v>249100</v>
          </cell>
          <cell r="G193">
            <v>5000</v>
          </cell>
          <cell r="M193">
            <v>5000</v>
          </cell>
        </row>
        <row r="194">
          <cell r="A194">
            <v>37991</v>
          </cell>
          <cell r="B194">
            <v>955224.03</v>
          </cell>
          <cell r="C194">
            <v>175467.48</v>
          </cell>
          <cell r="D194">
            <v>2100</v>
          </cell>
          <cell r="G194">
            <v>22100</v>
          </cell>
          <cell r="M194">
            <v>22100</v>
          </cell>
        </row>
        <row r="195">
          <cell r="A195">
            <v>37992</v>
          </cell>
          <cell r="B195">
            <v>948054.05</v>
          </cell>
          <cell r="C195">
            <v>173044.2</v>
          </cell>
          <cell r="D195">
            <v>19500</v>
          </cell>
          <cell r="G195">
            <v>85500</v>
          </cell>
          <cell r="M195">
            <v>85500</v>
          </cell>
        </row>
        <row r="196">
          <cell r="A196">
            <v>37993</v>
          </cell>
          <cell r="B196">
            <v>892049.09</v>
          </cell>
          <cell r="C196">
            <v>183684.27</v>
          </cell>
          <cell r="D196">
            <v>38200</v>
          </cell>
          <cell r="G196">
            <v>232300</v>
          </cell>
          <cell r="M196">
            <v>232300</v>
          </cell>
        </row>
        <row r="197">
          <cell r="A197">
            <v>37994</v>
          </cell>
          <cell r="B197">
            <v>814629.52</v>
          </cell>
          <cell r="C197">
            <v>315233.32</v>
          </cell>
          <cell r="D197">
            <v>62700</v>
          </cell>
          <cell r="G197">
            <v>134700</v>
          </cell>
          <cell r="M197">
            <v>134700</v>
          </cell>
        </row>
        <row r="198">
          <cell r="A198">
            <v>37995</v>
          </cell>
          <cell r="B198">
            <v>748369.91</v>
          </cell>
          <cell r="C198">
            <v>315233.32</v>
          </cell>
          <cell r="D198">
            <v>104400</v>
          </cell>
          <cell r="E198">
            <v>7729000</v>
          </cell>
          <cell r="G198">
            <v>55900</v>
          </cell>
          <cell r="M198">
            <v>55900</v>
          </cell>
        </row>
        <row r="199">
          <cell r="A199">
            <v>37998</v>
          </cell>
          <cell r="B199">
            <v>8325773.3899999997</v>
          </cell>
          <cell r="C199">
            <v>298241.05</v>
          </cell>
          <cell r="D199">
            <v>51600</v>
          </cell>
          <cell r="G199">
            <v>204100</v>
          </cell>
          <cell r="M199">
            <v>204100</v>
          </cell>
        </row>
        <row r="200">
          <cell r="A200">
            <v>37999</v>
          </cell>
          <cell r="B200">
            <v>8257385.5999999996</v>
          </cell>
          <cell r="C200">
            <v>308539.36</v>
          </cell>
          <cell r="D200">
            <v>176400</v>
          </cell>
          <cell r="G200">
            <v>3673500</v>
          </cell>
          <cell r="M200">
            <v>97400</v>
          </cell>
        </row>
        <row r="201">
          <cell r="A201">
            <v>38000</v>
          </cell>
          <cell r="B201">
            <v>8015936.1299999999</v>
          </cell>
          <cell r="C201">
            <v>273783.38</v>
          </cell>
          <cell r="D201">
            <v>3643100</v>
          </cell>
          <cell r="G201">
            <v>219500</v>
          </cell>
          <cell r="M201">
            <v>219500</v>
          </cell>
        </row>
        <row r="202">
          <cell r="A202">
            <v>38001</v>
          </cell>
          <cell r="B202">
            <v>4261760.37</v>
          </cell>
          <cell r="C202">
            <v>184794.61</v>
          </cell>
          <cell r="D202">
            <v>195400</v>
          </cell>
          <cell r="G202">
            <v>2233000</v>
          </cell>
          <cell r="M202">
            <v>27794</v>
          </cell>
        </row>
        <row r="203">
          <cell r="A203">
            <v>38002</v>
          </cell>
          <cell r="B203">
            <v>4012942.31</v>
          </cell>
          <cell r="C203">
            <v>159794.35</v>
          </cell>
          <cell r="D203">
            <v>2205200</v>
          </cell>
          <cell r="G203">
            <v>129300</v>
          </cell>
          <cell r="M203">
            <v>129300</v>
          </cell>
        </row>
        <row r="204">
          <cell r="A204">
            <v>38005</v>
          </cell>
          <cell r="B204">
            <v>1782121.37</v>
          </cell>
          <cell r="C204">
            <v>116721.41</v>
          </cell>
          <cell r="D204">
            <v>118400</v>
          </cell>
          <cell r="G204">
            <v>111000</v>
          </cell>
          <cell r="M204">
            <v>111000</v>
          </cell>
        </row>
        <row r="205">
          <cell r="A205">
            <v>38006</v>
          </cell>
          <cell r="B205">
            <v>1732690.02</v>
          </cell>
          <cell r="C205">
            <v>104894.68</v>
          </cell>
          <cell r="D205">
            <v>66200</v>
          </cell>
          <cell r="G205">
            <v>229400</v>
          </cell>
          <cell r="M205">
            <v>229400</v>
          </cell>
        </row>
        <row r="206">
          <cell r="A206">
            <v>38007</v>
          </cell>
          <cell r="B206">
            <v>1639571.28</v>
          </cell>
          <cell r="C206">
            <v>220892.26</v>
          </cell>
          <cell r="D206">
            <v>131300</v>
          </cell>
          <cell r="G206">
            <v>209600</v>
          </cell>
          <cell r="M206">
            <v>209600</v>
          </cell>
        </row>
        <row r="207">
          <cell r="A207">
            <v>38008</v>
          </cell>
          <cell r="B207">
            <v>1500865.44</v>
          </cell>
          <cell r="C207">
            <v>224667.74</v>
          </cell>
          <cell r="D207">
            <v>198300</v>
          </cell>
          <cell r="G207">
            <v>162900</v>
          </cell>
          <cell r="M207">
            <v>162900</v>
          </cell>
        </row>
        <row r="208">
          <cell r="A208">
            <v>38009</v>
          </cell>
          <cell r="B208">
            <v>1233014.6000000001</v>
          </cell>
          <cell r="C208">
            <v>179110.67</v>
          </cell>
          <cell r="D208">
            <v>139100</v>
          </cell>
          <cell r="G208">
            <v>121200</v>
          </cell>
          <cell r="M208">
            <v>121200</v>
          </cell>
        </row>
        <row r="209">
          <cell r="A209">
            <v>38012</v>
          </cell>
          <cell r="B209">
            <v>1081956.47</v>
          </cell>
          <cell r="C209">
            <v>207058.26</v>
          </cell>
          <cell r="D209">
            <v>78700</v>
          </cell>
          <cell r="G209">
            <v>106200</v>
          </cell>
          <cell r="M209">
            <v>106200</v>
          </cell>
        </row>
        <row r="210">
          <cell r="A210">
            <v>38013</v>
          </cell>
          <cell r="B210">
            <v>941830.75</v>
          </cell>
          <cell r="C210">
            <v>169589.73</v>
          </cell>
          <cell r="D210">
            <v>82000</v>
          </cell>
          <cell r="G210">
            <v>232100</v>
          </cell>
          <cell r="M210">
            <v>232100</v>
          </cell>
        </row>
        <row r="211">
          <cell r="A211">
            <v>38014</v>
          </cell>
          <cell r="B211">
            <v>801060.93</v>
          </cell>
          <cell r="C211">
            <v>152980.35999999999</v>
          </cell>
          <cell r="D211">
            <v>188700</v>
          </cell>
          <cell r="G211">
            <v>276400</v>
          </cell>
          <cell r="M211">
            <v>276400</v>
          </cell>
        </row>
        <row r="212">
          <cell r="A212">
            <v>38015</v>
          </cell>
          <cell r="B212">
            <v>560138.19999999995</v>
          </cell>
          <cell r="C212">
            <v>132224.29</v>
          </cell>
          <cell r="D212">
            <v>244700</v>
          </cell>
          <cell r="G212">
            <v>62600</v>
          </cell>
          <cell r="M212">
            <v>62600</v>
          </cell>
        </row>
        <row r="213">
          <cell r="A213">
            <v>38016</v>
          </cell>
          <cell r="B213">
            <v>304081.57</v>
          </cell>
          <cell r="C213">
            <v>145435.79</v>
          </cell>
          <cell r="D213">
            <v>37900</v>
          </cell>
          <cell r="E213">
            <v>8863000</v>
          </cell>
          <cell r="G213">
            <v>96300</v>
          </cell>
          <cell r="M213">
            <v>96300</v>
          </cell>
        </row>
        <row r="214">
          <cell r="A214">
            <v>38019</v>
          </cell>
          <cell r="B214">
            <v>9094763.7300000004</v>
          </cell>
          <cell r="C214">
            <v>149858.84</v>
          </cell>
          <cell r="D214">
            <v>57900</v>
          </cell>
          <cell r="G214">
            <v>43900</v>
          </cell>
          <cell r="M214">
            <v>43900</v>
          </cell>
        </row>
        <row r="215">
          <cell r="A215">
            <v>38020</v>
          </cell>
          <cell r="B215">
            <v>9017471.4600000009</v>
          </cell>
          <cell r="C215">
            <v>147511.66</v>
          </cell>
          <cell r="D215">
            <v>22600</v>
          </cell>
          <cell r="G215">
            <v>79700</v>
          </cell>
          <cell r="M215">
            <v>79700</v>
          </cell>
        </row>
        <row r="216">
          <cell r="A216">
            <v>38021</v>
          </cell>
          <cell r="B216">
            <v>8968876.5500000007</v>
          </cell>
          <cell r="C216">
            <v>129413.65</v>
          </cell>
          <cell r="D216">
            <v>64500</v>
          </cell>
          <cell r="G216">
            <v>135200</v>
          </cell>
          <cell r="M216">
            <v>135200</v>
          </cell>
        </row>
        <row r="217">
          <cell r="A217">
            <v>38022</v>
          </cell>
          <cell r="B217">
            <v>8866393.5999999996</v>
          </cell>
          <cell r="C217">
            <v>101302.49</v>
          </cell>
          <cell r="D217">
            <v>125400</v>
          </cell>
          <cell r="G217">
            <v>48300</v>
          </cell>
          <cell r="M217">
            <v>48300</v>
          </cell>
        </row>
        <row r="218">
          <cell r="A218">
            <v>38023</v>
          </cell>
          <cell r="B218">
            <v>8711007.8399999999</v>
          </cell>
          <cell r="C218">
            <v>80176.639999999999</v>
          </cell>
          <cell r="D218">
            <v>39400</v>
          </cell>
          <cell r="G218">
            <v>90000</v>
          </cell>
          <cell r="M218">
            <v>90000</v>
          </cell>
        </row>
        <row r="219">
          <cell r="A219">
            <v>38026</v>
          </cell>
          <cell r="B219">
            <v>8660039.3599999994</v>
          </cell>
          <cell r="C219">
            <v>118533.24</v>
          </cell>
          <cell r="D219">
            <v>40000</v>
          </cell>
          <cell r="G219">
            <v>49400</v>
          </cell>
          <cell r="M219">
            <v>49400</v>
          </cell>
        </row>
        <row r="220">
          <cell r="A220">
            <v>38027</v>
          </cell>
          <cell r="B220">
            <v>8612743.7599999998</v>
          </cell>
          <cell r="C220">
            <v>122565.56</v>
          </cell>
          <cell r="D220">
            <v>36500</v>
          </cell>
          <cell r="G220">
            <v>60800</v>
          </cell>
          <cell r="M220">
            <v>60800</v>
          </cell>
        </row>
        <row r="221">
          <cell r="A221">
            <v>38028</v>
          </cell>
          <cell r="B221">
            <v>8536399.8200000003</v>
          </cell>
          <cell r="C221">
            <v>94062.95</v>
          </cell>
          <cell r="D221">
            <v>44600</v>
          </cell>
          <cell r="G221">
            <v>221000</v>
          </cell>
          <cell r="M221">
            <v>221000</v>
          </cell>
        </row>
        <row r="222">
          <cell r="A222">
            <v>38029</v>
          </cell>
          <cell r="B222">
            <v>8491846.9299999997</v>
          </cell>
          <cell r="C222">
            <v>142452.47</v>
          </cell>
          <cell r="D222">
            <v>161500</v>
          </cell>
          <cell r="G222">
            <v>3018436.6</v>
          </cell>
          <cell r="M222">
            <v>101000</v>
          </cell>
        </row>
        <row r="223">
          <cell r="A223">
            <v>38030</v>
          </cell>
          <cell r="B223">
            <v>5398220.6399999997</v>
          </cell>
          <cell r="C223">
            <v>151281.35999999999</v>
          </cell>
          <cell r="D223">
            <v>77700</v>
          </cell>
          <cell r="G223">
            <v>124900</v>
          </cell>
          <cell r="M223">
            <v>124900</v>
          </cell>
        </row>
        <row r="224">
          <cell r="A224">
            <v>38033</v>
          </cell>
          <cell r="B224">
            <v>5302775.78</v>
          </cell>
          <cell r="C224">
            <v>151281.35999999999</v>
          </cell>
          <cell r="D224">
            <v>118900</v>
          </cell>
          <cell r="G224">
            <v>72200</v>
          </cell>
          <cell r="M224">
            <v>72200</v>
          </cell>
        </row>
        <row r="225">
          <cell r="A225">
            <v>38034</v>
          </cell>
          <cell r="B225">
            <v>5155900.46</v>
          </cell>
          <cell r="C225">
            <v>123543.56</v>
          </cell>
          <cell r="D225">
            <v>61600</v>
          </cell>
          <cell r="G225">
            <v>2981277</v>
          </cell>
          <cell r="M225">
            <v>228500</v>
          </cell>
        </row>
        <row r="226">
          <cell r="A226">
            <v>38035</v>
          </cell>
          <cell r="B226">
            <v>5074286.1500000004</v>
          </cell>
          <cell r="C226">
            <v>152414.88</v>
          </cell>
          <cell r="D226">
            <v>2932977</v>
          </cell>
          <cell r="G226">
            <v>133800</v>
          </cell>
          <cell r="M226">
            <v>133800</v>
          </cell>
        </row>
        <row r="227">
          <cell r="A227">
            <v>38036</v>
          </cell>
          <cell r="B227">
            <v>2130409.65</v>
          </cell>
          <cell r="C227">
            <v>152414.88</v>
          </cell>
          <cell r="D227">
            <v>107500</v>
          </cell>
          <cell r="G227">
            <v>112800</v>
          </cell>
          <cell r="M227">
            <v>112800</v>
          </cell>
        </row>
        <row r="228">
          <cell r="A228">
            <v>38037</v>
          </cell>
          <cell r="B228">
            <v>2001378.26</v>
          </cell>
          <cell r="C228">
            <v>170352.72</v>
          </cell>
          <cell r="D228">
            <v>87200</v>
          </cell>
          <cell r="G228">
            <v>96000</v>
          </cell>
          <cell r="M228">
            <v>96000</v>
          </cell>
        </row>
        <row r="229">
          <cell r="A229">
            <v>38040</v>
          </cell>
          <cell r="B229">
            <v>1896300.96</v>
          </cell>
          <cell r="C229">
            <v>179692.33</v>
          </cell>
          <cell r="D229">
            <v>65600</v>
          </cell>
          <cell r="G229">
            <v>132600</v>
          </cell>
          <cell r="M229">
            <v>132600</v>
          </cell>
        </row>
        <row r="230">
          <cell r="A230">
            <v>38041</v>
          </cell>
          <cell r="B230">
            <v>1797087.64</v>
          </cell>
          <cell r="C230">
            <v>154784.60999999999</v>
          </cell>
          <cell r="D230">
            <v>122800</v>
          </cell>
          <cell r="G230">
            <v>71900</v>
          </cell>
          <cell r="M230">
            <v>71900</v>
          </cell>
        </row>
        <row r="231">
          <cell r="A231">
            <v>38042</v>
          </cell>
          <cell r="B231">
            <v>1629711.08</v>
          </cell>
          <cell r="C231">
            <v>114612.95</v>
          </cell>
          <cell r="D231">
            <v>67500</v>
          </cell>
          <cell r="G231">
            <v>290100</v>
          </cell>
          <cell r="M231">
            <v>90400</v>
          </cell>
        </row>
        <row r="232">
          <cell r="A232">
            <v>38043</v>
          </cell>
          <cell r="B232">
            <v>1526472.07</v>
          </cell>
          <cell r="C232">
            <v>97768.15</v>
          </cell>
          <cell r="D232">
            <v>271000</v>
          </cell>
          <cell r="G232">
            <v>61100</v>
          </cell>
          <cell r="M232">
            <v>61100</v>
          </cell>
        </row>
        <row r="233">
          <cell r="A233">
            <v>38044</v>
          </cell>
          <cell r="B233">
            <v>1244088.3500000001</v>
          </cell>
          <cell r="C233">
            <v>92245.4</v>
          </cell>
          <cell r="D233">
            <v>55300</v>
          </cell>
          <cell r="E233">
            <v>9379000</v>
          </cell>
          <cell r="G233">
            <v>137300</v>
          </cell>
          <cell r="M233">
            <v>137300</v>
          </cell>
        </row>
        <row r="234">
          <cell r="A234">
            <v>38047</v>
          </cell>
          <cell r="B234">
            <v>10556638.689999999</v>
          </cell>
          <cell r="C234">
            <v>145771.29</v>
          </cell>
          <cell r="D234">
            <v>72600</v>
          </cell>
          <cell r="G234">
            <v>62400</v>
          </cell>
          <cell r="M234">
            <v>62400</v>
          </cell>
        </row>
        <row r="235">
          <cell r="A235">
            <v>38048</v>
          </cell>
          <cell r="B235">
            <v>10471651.539999999</v>
          </cell>
          <cell r="C235">
            <v>139503.21</v>
          </cell>
          <cell r="D235">
            <v>52700</v>
          </cell>
          <cell r="G235">
            <v>78100</v>
          </cell>
          <cell r="M235">
            <v>78100</v>
          </cell>
        </row>
        <row r="236">
          <cell r="A236">
            <v>38049</v>
          </cell>
          <cell r="B236">
            <v>10400031.23</v>
          </cell>
          <cell r="C236">
            <v>134815.87</v>
          </cell>
          <cell r="D236">
            <v>61000</v>
          </cell>
          <cell r="G236">
            <v>122900</v>
          </cell>
          <cell r="M236">
            <v>122900</v>
          </cell>
        </row>
        <row r="237">
          <cell r="A237">
            <v>38050</v>
          </cell>
          <cell r="B237">
            <v>10306020.42</v>
          </cell>
          <cell r="C237">
            <v>113097.55</v>
          </cell>
          <cell r="D237">
            <v>109300</v>
          </cell>
          <cell r="G237">
            <v>68500</v>
          </cell>
          <cell r="M237">
            <v>68500</v>
          </cell>
        </row>
        <row r="238">
          <cell r="A238">
            <v>38051</v>
          </cell>
          <cell r="B238">
            <v>10185845.130000001</v>
          </cell>
          <cell r="C238">
            <v>107461.21</v>
          </cell>
          <cell r="D238">
            <v>63300</v>
          </cell>
          <cell r="G238">
            <v>78700</v>
          </cell>
          <cell r="M238">
            <v>78700</v>
          </cell>
        </row>
        <row r="239">
          <cell r="A239">
            <v>38054</v>
          </cell>
          <cell r="B239">
            <v>10100008.83</v>
          </cell>
          <cell r="C239">
            <v>113677.88</v>
          </cell>
          <cell r="D239">
            <v>45600</v>
          </cell>
          <cell r="G239">
            <v>186600</v>
          </cell>
          <cell r="M239">
            <v>186600</v>
          </cell>
        </row>
        <row r="240">
          <cell r="A240">
            <v>38055</v>
          </cell>
          <cell r="B240">
            <v>10039157.42</v>
          </cell>
          <cell r="C240">
            <v>175497.17</v>
          </cell>
          <cell r="D240">
            <v>107800</v>
          </cell>
          <cell r="G240">
            <v>209400</v>
          </cell>
          <cell r="M240">
            <v>209400</v>
          </cell>
        </row>
        <row r="241">
          <cell r="A241">
            <v>38056</v>
          </cell>
          <cell r="B241">
            <v>9890770.7799999993</v>
          </cell>
          <cell r="C241">
            <v>190773.07</v>
          </cell>
          <cell r="D241">
            <v>152700</v>
          </cell>
          <cell r="G241">
            <v>126100</v>
          </cell>
          <cell r="M241">
            <v>126100</v>
          </cell>
        </row>
        <row r="242">
          <cell r="A242">
            <v>38057</v>
          </cell>
          <cell r="B242">
            <v>9701788.4800000004</v>
          </cell>
          <cell r="C242">
            <v>173307.87</v>
          </cell>
          <cell r="D242">
            <v>106900</v>
          </cell>
          <cell r="G242">
            <v>3122200</v>
          </cell>
          <cell r="M242">
            <v>188600</v>
          </cell>
        </row>
        <row r="243">
          <cell r="A243">
            <v>38058</v>
          </cell>
          <cell r="B243">
            <v>9537985.8800000008</v>
          </cell>
          <cell r="C243">
            <v>173066.38</v>
          </cell>
          <cell r="D243">
            <v>3065300</v>
          </cell>
          <cell r="G243">
            <v>161300</v>
          </cell>
          <cell r="M243">
            <v>161300</v>
          </cell>
        </row>
        <row r="244">
          <cell r="A244">
            <v>38061</v>
          </cell>
          <cell r="B244">
            <v>6453586.4199999999</v>
          </cell>
          <cell r="C244">
            <v>164563.59</v>
          </cell>
          <cell r="D244">
            <v>147200</v>
          </cell>
          <cell r="G244">
            <v>178000</v>
          </cell>
          <cell r="M244">
            <v>178000</v>
          </cell>
        </row>
        <row r="245">
          <cell r="A245">
            <v>38062</v>
          </cell>
          <cell r="B245">
            <v>6266450.04</v>
          </cell>
          <cell r="C245">
            <v>153309.34</v>
          </cell>
          <cell r="D245">
            <v>144100</v>
          </cell>
          <cell r="G245">
            <v>286400</v>
          </cell>
          <cell r="M245">
            <v>286400</v>
          </cell>
        </row>
        <row r="246">
          <cell r="A246">
            <v>38063</v>
          </cell>
          <cell r="B246">
            <v>6085783.6900000004</v>
          </cell>
          <cell r="C246">
            <v>184217.43</v>
          </cell>
          <cell r="D246">
            <v>217800</v>
          </cell>
          <cell r="G246">
            <v>2233227.7000000002</v>
          </cell>
          <cell r="M246">
            <v>243100.00000000023</v>
          </cell>
        </row>
        <row r="247">
          <cell r="A247">
            <v>38064</v>
          </cell>
          <cell r="B247">
            <v>5838816.6699999999</v>
          </cell>
          <cell r="C247">
            <v>169713.99</v>
          </cell>
          <cell r="D247">
            <v>2216727.7000000002</v>
          </cell>
          <cell r="G247">
            <v>237700</v>
          </cell>
          <cell r="M247">
            <v>237700</v>
          </cell>
        </row>
        <row r="248">
          <cell r="A248">
            <v>38065</v>
          </cell>
          <cell r="B248">
            <v>3619342.05</v>
          </cell>
          <cell r="C248">
            <v>187783.61</v>
          </cell>
          <cell r="D248">
            <v>168600</v>
          </cell>
          <cell r="G248">
            <v>344200</v>
          </cell>
          <cell r="M248">
            <v>130200</v>
          </cell>
        </row>
        <row r="249">
          <cell r="A249">
            <v>38068</v>
          </cell>
          <cell r="B249">
            <v>3478144.22</v>
          </cell>
          <cell r="C249">
            <v>176192.86</v>
          </cell>
          <cell r="D249">
            <v>337000</v>
          </cell>
          <cell r="G249">
            <v>244300</v>
          </cell>
          <cell r="M249">
            <v>244300</v>
          </cell>
        </row>
        <row r="250">
          <cell r="A250">
            <v>38069</v>
          </cell>
          <cell r="B250">
            <v>3105810.08</v>
          </cell>
          <cell r="C250">
            <v>164406.66</v>
          </cell>
          <cell r="D250">
            <v>203500</v>
          </cell>
          <cell r="G250">
            <v>136800</v>
          </cell>
          <cell r="M250">
            <v>136800</v>
          </cell>
        </row>
        <row r="251">
          <cell r="A251">
            <v>38070</v>
          </cell>
          <cell r="B251">
            <v>2876977.64</v>
          </cell>
          <cell r="C251">
            <v>191889.79</v>
          </cell>
          <cell r="D251">
            <v>83700</v>
          </cell>
          <cell r="G251">
            <v>347000</v>
          </cell>
          <cell r="M251">
            <v>347000</v>
          </cell>
        </row>
        <row r="252">
          <cell r="A252">
            <v>38071</v>
          </cell>
          <cell r="B252">
            <v>2790251.27</v>
          </cell>
          <cell r="C252">
            <v>265434.23999999999</v>
          </cell>
          <cell r="D252">
            <v>267100</v>
          </cell>
          <cell r="G252">
            <v>1009805.27</v>
          </cell>
          <cell r="M252">
            <v>341600</v>
          </cell>
        </row>
        <row r="253">
          <cell r="A253">
            <v>38072</v>
          </cell>
          <cell r="B253">
            <v>1803128.79</v>
          </cell>
          <cell r="C253">
            <v>255146.51</v>
          </cell>
          <cell r="D253">
            <v>281900</v>
          </cell>
          <cell r="G253">
            <v>816800</v>
          </cell>
          <cell r="M253">
            <v>212200</v>
          </cell>
        </row>
        <row r="254">
          <cell r="A254">
            <v>38075</v>
          </cell>
          <cell r="B254">
            <v>1464054.64</v>
          </cell>
          <cell r="C254">
            <v>277114.42</v>
          </cell>
          <cell r="D254">
            <v>737400</v>
          </cell>
          <cell r="G254">
            <v>280096.7</v>
          </cell>
          <cell r="M254">
            <v>0</v>
          </cell>
        </row>
        <row r="255">
          <cell r="A255">
            <v>38076</v>
          </cell>
          <cell r="B255">
            <v>647266.26</v>
          </cell>
          <cell r="C255">
            <v>197603.93</v>
          </cell>
          <cell r="D255">
            <v>276628</v>
          </cell>
          <cell r="G255">
            <v>562300</v>
          </cell>
          <cell r="M255">
            <v>562300</v>
          </cell>
        </row>
        <row r="256">
          <cell r="A256">
            <v>38077</v>
          </cell>
          <cell r="B256">
            <v>315705.03000000003</v>
          </cell>
          <cell r="C256">
            <v>272379.05</v>
          </cell>
          <cell r="D256">
            <v>435200</v>
          </cell>
          <cell r="E256">
            <v>9500000</v>
          </cell>
          <cell r="G256">
            <v>122500</v>
          </cell>
          <cell r="M256">
            <v>122500</v>
          </cell>
        </row>
        <row r="257">
          <cell r="A257">
            <v>38078</v>
          </cell>
          <cell r="B257">
            <v>9358402.5999999996</v>
          </cell>
          <cell r="C257">
            <v>273605.94</v>
          </cell>
          <cell r="D257">
            <v>99300</v>
          </cell>
          <cell r="G257">
            <v>140900</v>
          </cell>
          <cell r="M257">
            <v>140900</v>
          </cell>
        </row>
        <row r="258">
          <cell r="A258">
            <v>38079</v>
          </cell>
          <cell r="B258">
            <v>9202043.0199999996</v>
          </cell>
          <cell r="C258">
            <v>252653.07</v>
          </cell>
          <cell r="D258">
            <v>100800</v>
          </cell>
          <cell r="G258">
            <v>253400</v>
          </cell>
          <cell r="M258">
            <v>253400</v>
          </cell>
        </row>
        <row r="259">
          <cell r="A259">
            <v>38082</v>
          </cell>
          <cell r="B259">
            <v>9053228.0999999996</v>
          </cell>
          <cell r="C259">
            <v>250302.91</v>
          </cell>
          <cell r="D259">
            <v>209100</v>
          </cell>
          <cell r="G259">
            <v>190300</v>
          </cell>
          <cell r="M259">
            <v>190300</v>
          </cell>
        </row>
        <row r="260">
          <cell r="A260">
            <v>38083</v>
          </cell>
          <cell r="B260">
            <v>8784862.2599999998</v>
          </cell>
          <cell r="C260">
            <v>203408.39</v>
          </cell>
          <cell r="D260">
            <v>177900</v>
          </cell>
          <cell r="G260">
            <v>263500</v>
          </cell>
          <cell r="M260">
            <v>263500</v>
          </cell>
        </row>
        <row r="261">
          <cell r="A261">
            <v>38084</v>
          </cell>
          <cell r="B261">
            <v>8573169.4100000001</v>
          </cell>
          <cell r="C261">
            <v>267814.74</v>
          </cell>
          <cell r="D261">
            <v>165500</v>
          </cell>
          <cell r="G261">
            <v>126200</v>
          </cell>
          <cell r="M261">
            <v>126200</v>
          </cell>
        </row>
        <row r="262">
          <cell r="A262">
            <v>38085</v>
          </cell>
          <cell r="B262">
            <v>8362621.8499999996</v>
          </cell>
          <cell r="C262">
            <v>235512.23</v>
          </cell>
          <cell r="D262">
            <v>111000</v>
          </cell>
          <cell r="G262">
            <v>116600</v>
          </cell>
          <cell r="M262">
            <v>116600</v>
          </cell>
        </row>
        <row r="263">
          <cell r="A263">
            <v>38090</v>
          </cell>
          <cell r="B263">
            <v>8177449.75</v>
          </cell>
          <cell r="C263">
            <v>204129.89</v>
          </cell>
          <cell r="D263">
            <v>73600</v>
          </cell>
          <cell r="G263">
            <v>3224663.88</v>
          </cell>
          <cell r="M263">
            <v>216500</v>
          </cell>
        </row>
        <row r="264">
          <cell r="A264">
            <v>38091</v>
          </cell>
          <cell r="B264">
            <v>8064681.4400000004</v>
          </cell>
          <cell r="C264">
            <v>280049.98</v>
          </cell>
          <cell r="D264">
            <v>3109563.88</v>
          </cell>
          <cell r="G264">
            <v>72800</v>
          </cell>
          <cell r="M264">
            <v>72800</v>
          </cell>
        </row>
        <row r="265">
          <cell r="A265">
            <v>38092</v>
          </cell>
          <cell r="B265">
            <v>4930269.29</v>
          </cell>
          <cell r="C265">
            <v>275084.83</v>
          </cell>
          <cell r="D265">
            <v>40800</v>
          </cell>
          <cell r="G265">
            <v>906300</v>
          </cell>
          <cell r="M265">
            <v>221600</v>
          </cell>
        </row>
        <row r="266">
          <cell r="A266">
            <v>38093</v>
          </cell>
          <cell r="B266">
            <v>4837774.09</v>
          </cell>
          <cell r="C266">
            <v>275084.83</v>
          </cell>
          <cell r="D266">
            <v>871300</v>
          </cell>
          <cell r="G266">
            <v>108100</v>
          </cell>
          <cell r="M266">
            <v>108100</v>
          </cell>
        </row>
        <row r="267">
          <cell r="A267">
            <v>38096</v>
          </cell>
          <cell r="B267">
            <v>3878095.32</v>
          </cell>
          <cell r="C267">
            <v>191233.82</v>
          </cell>
          <cell r="D267">
            <v>87200</v>
          </cell>
          <cell r="G267">
            <v>102400</v>
          </cell>
          <cell r="M267">
            <v>102400</v>
          </cell>
        </row>
        <row r="268">
          <cell r="A268">
            <v>38097</v>
          </cell>
          <cell r="B268">
            <v>3717085.24</v>
          </cell>
          <cell r="C268">
            <v>144005.35999999999</v>
          </cell>
          <cell r="D268">
            <v>89600</v>
          </cell>
          <cell r="G268">
            <v>391000</v>
          </cell>
          <cell r="M268">
            <v>391000</v>
          </cell>
        </row>
        <row r="269">
          <cell r="A269">
            <v>38098</v>
          </cell>
          <cell r="B269">
            <v>3599758.76</v>
          </cell>
          <cell r="C269">
            <v>184863.35999999999</v>
          </cell>
          <cell r="D269">
            <v>321000</v>
          </cell>
          <cell r="G269">
            <v>149700</v>
          </cell>
          <cell r="M269">
            <v>149700</v>
          </cell>
        </row>
        <row r="270">
          <cell r="A270">
            <v>38099</v>
          </cell>
          <cell r="B270">
            <v>3260417.7</v>
          </cell>
          <cell r="C270">
            <v>216318.15</v>
          </cell>
          <cell r="D270">
            <v>1425792.43</v>
          </cell>
          <cell r="G270">
            <v>208500</v>
          </cell>
          <cell r="M270">
            <v>208500</v>
          </cell>
        </row>
        <row r="271">
          <cell r="A271">
            <v>38100</v>
          </cell>
          <cell r="B271">
            <v>1782024.1</v>
          </cell>
          <cell r="C271">
            <v>187943.67999999999</v>
          </cell>
          <cell r="D271">
            <v>184000</v>
          </cell>
          <cell r="G271">
            <v>236400</v>
          </cell>
          <cell r="M271">
            <v>236400</v>
          </cell>
        </row>
        <row r="272">
          <cell r="A272">
            <v>38103</v>
          </cell>
          <cell r="B272">
            <v>1547962.02</v>
          </cell>
          <cell r="C272">
            <v>186158.1</v>
          </cell>
          <cell r="D272">
            <v>188200</v>
          </cell>
          <cell r="G272">
            <v>152300</v>
          </cell>
          <cell r="M272">
            <v>152300</v>
          </cell>
        </row>
        <row r="273">
          <cell r="A273">
            <v>38104</v>
          </cell>
          <cell r="B273">
            <v>1328160.1299999999</v>
          </cell>
          <cell r="C273">
            <v>162290.67000000001</v>
          </cell>
          <cell r="D273">
            <v>142700</v>
          </cell>
          <cell r="G273">
            <v>234700</v>
          </cell>
          <cell r="M273">
            <v>234700</v>
          </cell>
        </row>
        <row r="274">
          <cell r="A274">
            <v>38105</v>
          </cell>
          <cell r="B274">
            <v>1151048.43</v>
          </cell>
          <cell r="C274">
            <v>177345.9</v>
          </cell>
          <cell r="D274">
            <v>185200</v>
          </cell>
          <cell r="G274">
            <v>320210.8</v>
          </cell>
          <cell r="M274">
            <v>92300</v>
          </cell>
        </row>
        <row r="275">
          <cell r="A275">
            <v>38106</v>
          </cell>
          <cell r="B275">
            <v>951074.99</v>
          </cell>
          <cell r="C275">
            <v>182412.18</v>
          </cell>
          <cell r="D275">
            <v>301910.8</v>
          </cell>
          <cell r="G275">
            <v>89300</v>
          </cell>
          <cell r="M275">
            <v>89300</v>
          </cell>
        </row>
        <row r="276">
          <cell r="A276">
            <v>38107</v>
          </cell>
          <cell r="B276">
            <v>616529.98</v>
          </cell>
          <cell r="C276">
            <v>164343.89000000001</v>
          </cell>
          <cell r="D276">
            <v>79300</v>
          </cell>
          <cell r="E276">
            <v>7343000</v>
          </cell>
          <cell r="G276">
            <v>112400</v>
          </cell>
          <cell r="M276">
            <v>112400</v>
          </cell>
        </row>
        <row r="277">
          <cell r="A277">
            <v>38111</v>
          </cell>
          <cell r="B277">
            <v>7821241.6500000004</v>
          </cell>
          <cell r="C277">
            <v>134538.94</v>
          </cell>
          <cell r="D277">
            <v>83100</v>
          </cell>
          <cell r="G277">
            <v>90000</v>
          </cell>
          <cell r="M277">
            <v>90000</v>
          </cell>
        </row>
        <row r="278">
          <cell r="A278">
            <v>38112</v>
          </cell>
          <cell r="B278">
            <v>7725604.4299999997</v>
          </cell>
          <cell r="C278">
            <v>131497.47</v>
          </cell>
          <cell r="D278">
            <v>75800</v>
          </cell>
          <cell r="G278">
            <v>50300</v>
          </cell>
          <cell r="M278">
            <v>50300</v>
          </cell>
        </row>
        <row r="279">
          <cell r="A279">
            <v>38113</v>
          </cell>
          <cell r="B279">
            <v>7628497.8899999997</v>
          </cell>
          <cell r="C279">
            <v>121267.1</v>
          </cell>
          <cell r="D279">
            <v>38100</v>
          </cell>
          <cell r="G279">
            <v>137800</v>
          </cell>
          <cell r="M279">
            <v>137800</v>
          </cell>
        </row>
        <row r="280">
          <cell r="A280">
            <v>38114</v>
          </cell>
          <cell r="B280">
            <v>7578380.1399999997</v>
          </cell>
          <cell r="C280">
            <v>145206.35999999999</v>
          </cell>
          <cell r="D280">
            <v>101500</v>
          </cell>
          <cell r="G280">
            <v>52400</v>
          </cell>
          <cell r="M280">
            <v>52400</v>
          </cell>
        </row>
        <row r="281">
          <cell r="A281">
            <v>38117</v>
          </cell>
          <cell r="B281">
            <v>7459541.6900000004</v>
          </cell>
          <cell r="C281">
            <v>135218.93</v>
          </cell>
          <cell r="D281">
            <v>43800</v>
          </cell>
          <cell r="G281">
            <v>93700</v>
          </cell>
          <cell r="M281">
            <v>93700</v>
          </cell>
        </row>
        <row r="282">
          <cell r="A282">
            <v>38118</v>
          </cell>
          <cell r="B282">
            <v>7379301.3600000003</v>
          </cell>
          <cell r="C282">
            <v>118032.66</v>
          </cell>
          <cell r="D282">
            <v>74000</v>
          </cell>
          <cell r="G282">
            <v>70000</v>
          </cell>
          <cell r="M282">
            <v>70000</v>
          </cell>
        </row>
        <row r="283">
          <cell r="A283">
            <v>38119</v>
          </cell>
          <cell r="B283">
            <v>7281804.5599999996</v>
          </cell>
          <cell r="C283">
            <v>104071.98</v>
          </cell>
          <cell r="D283">
            <v>60100</v>
          </cell>
          <cell r="G283">
            <v>3127417.55</v>
          </cell>
          <cell r="M283">
            <v>129700</v>
          </cell>
        </row>
        <row r="284">
          <cell r="A284">
            <v>38120</v>
          </cell>
          <cell r="B284">
            <v>7216949.29</v>
          </cell>
          <cell r="C284">
            <v>115754.76</v>
          </cell>
          <cell r="D284">
            <v>3112317.55</v>
          </cell>
          <cell r="G284">
            <v>63100</v>
          </cell>
          <cell r="M284">
            <v>63100</v>
          </cell>
        </row>
        <row r="285">
          <cell r="A285">
            <v>38121</v>
          </cell>
          <cell r="B285">
            <v>4095756.68</v>
          </cell>
          <cell r="C285">
            <v>115482.18</v>
          </cell>
          <cell r="D285">
            <v>54400</v>
          </cell>
          <cell r="G285">
            <v>85500</v>
          </cell>
          <cell r="M285">
            <v>85500</v>
          </cell>
        </row>
        <row r="286">
          <cell r="A286">
            <v>38124</v>
          </cell>
          <cell r="B286">
            <v>4022674.91</v>
          </cell>
          <cell r="C286">
            <v>105111.98</v>
          </cell>
          <cell r="D286">
            <v>77800</v>
          </cell>
          <cell r="G286">
            <v>814700</v>
          </cell>
          <cell r="M286">
            <v>115300</v>
          </cell>
        </row>
        <row r="287">
          <cell r="A287">
            <v>38125</v>
          </cell>
          <cell r="B287">
            <v>3914503.29</v>
          </cell>
          <cell r="C287">
            <v>100954.48</v>
          </cell>
          <cell r="D287">
            <v>787900</v>
          </cell>
          <cell r="G287">
            <v>29000</v>
          </cell>
          <cell r="M287">
            <v>29000</v>
          </cell>
        </row>
        <row r="288">
          <cell r="A288">
            <v>38126</v>
          </cell>
          <cell r="B288">
            <v>3114907.93</v>
          </cell>
          <cell r="C288">
            <v>98129.54</v>
          </cell>
          <cell r="D288">
            <v>200100</v>
          </cell>
          <cell r="G288">
            <v>199600</v>
          </cell>
          <cell r="M288">
            <v>199600</v>
          </cell>
        </row>
        <row r="289">
          <cell r="A289">
            <v>38127</v>
          </cell>
          <cell r="B289">
            <v>3086810.68</v>
          </cell>
          <cell r="C289">
            <v>135368.03</v>
          </cell>
          <cell r="D289">
            <v>154400</v>
          </cell>
          <cell r="G289">
            <v>172800</v>
          </cell>
          <cell r="M289">
            <v>172800</v>
          </cell>
        </row>
        <row r="290">
          <cell r="A290">
            <v>38128</v>
          </cell>
          <cell r="B290">
            <v>2910682.88</v>
          </cell>
          <cell r="C290">
            <v>134510.15</v>
          </cell>
          <cell r="D290">
            <v>151700</v>
          </cell>
          <cell r="G290">
            <v>295200</v>
          </cell>
          <cell r="M290">
            <v>122200</v>
          </cell>
        </row>
        <row r="291">
          <cell r="A291">
            <v>38131</v>
          </cell>
          <cell r="B291">
            <v>2702727.44</v>
          </cell>
          <cell r="C291">
            <v>132184.64000000001</v>
          </cell>
          <cell r="D291">
            <v>279300</v>
          </cell>
          <cell r="G291">
            <v>223900</v>
          </cell>
          <cell r="M291">
            <v>223900</v>
          </cell>
        </row>
        <row r="292">
          <cell r="A292">
            <v>38132</v>
          </cell>
          <cell r="B292">
            <v>2390899.2799999998</v>
          </cell>
          <cell r="C292">
            <v>98383</v>
          </cell>
          <cell r="D292">
            <v>217700</v>
          </cell>
          <cell r="G292">
            <v>0</v>
          </cell>
          <cell r="M292">
            <v>0</v>
          </cell>
        </row>
        <row r="293">
          <cell r="A293">
            <v>38133</v>
          </cell>
          <cell r="B293">
            <v>2870546.6</v>
          </cell>
          <cell r="C293">
            <v>85186.59</v>
          </cell>
          <cell r="D293">
            <v>0</v>
          </cell>
          <cell r="G293">
            <v>185250.6</v>
          </cell>
          <cell r="M293">
            <v>0</v>
          </cell>
        </row>
        <row r="294">
          <cell r="A294">
            <v>38134</v>
          </cell>
          <cell r="B294">
            <v>2856909.32</v>
          </cell>
          <cell r="C294">
            <v>71413.81</v>
          </cell>
          <cell r="D294">
            <v>185250</v>
          </cell>
          <cell r="G294">
            <v>0</v>
          </cell>
          <cell r="M294">
            <v>0</v>
          </cell>
        </row>
        <row r="295">
          <cell r="A295">
            <v>38135</v>
          </cell>
          <cell r="B295">
            <v>2667551.29</v>
          </cell>
          <cell r="C295">
            <v>66933.14</v>
          </cell>
          <cell r="E295">
            <v>6629000</v>
          </cell>
          <cell r="M295">
            <v>0</v>
          </cell>
        </row>
        <row r="296">
          <cell r="A296">
            <v>38139</v>
          </cell>
          <cell r="B296">
            <v>9280473.0399999991</v>
          </cell>
          <cell r="C296">
            <v>64633.58</v>
          </cell>
          <cell r="G296">
            <v>10000</v>
          </cell>
          <cell r="M296">
            <v>10000</v>
          </cell>
        </row>
        <row r="297">
          <cell r="A297">
            <v>38140</v>
          </cell>
          <cell r="B297">
            <v>9267398.3900000006</v>
          </cell>
          <cell r="C297">
            <v>49745.26</v>
          </cell>
          <cell r="D297">
            <v>9200</v>
          </cell>
          <cell r="G297">
            <v>4200</v>
          </cell>
          <cell r="M297">
            <v>4200</v>
          </cell>
        </row>
        <row r="298">
          <cell r="A298">
            <v>38141</v>
          </cell>
          <cell r="B298">
            <v>9250833.6300000008</v>
          </cell>
          <cell r="C298">
            <v>45250.76</v>
          </cell>
          <cell r="D298">
            <v>3500</v>
          </cell>
          <cell r="G298">
            <v>104100</v>
          </cell>
          <cell r="M298">
            <v>104100</v>
          </cell>
        </row>
        <row r="299">
          <cell r="A299">
            <v>38142</v>
          </cell>
          <cell r="B299">
            <v>9245992.0399999991</v>
          </cell>
          <cell r="C299">
            <v>45084.25</v>
          </cell>
          <cell r="D299">
            <v>88700</v>
          </cell>
          <cell r="G299">
            <v>0</v>
          </cell>
          <cell r="M299">
            <v>0</v>
          </cell>
        </row>
        <row r="300">
          <cell r="A300">
            <v>38145</v>
          </cell>
          <cell r="B300">
            <v>9155010.6799999997</v>
          </cell>
          <cell r="C300">
            <v>58347.92</v>
          </cell>
          <cell r="D300">
            <v>0</v>
          </cell>
          <cell r="G300">
            <v>31300</v>
          </cell>
          <cell r="M300">
            <v>31300</v>
          </cell>
        </row>
        <row r="301">
          <cell r="A301">
            <v>38146</v>
          </cell>
          <cell r="B301">
            <v>9156805.1999999993</v>
          </cell>
          <cell r="C301">
            <v>71861.53</v>
          </cell>
          <cell r="D301">
            <v>16600</v>
          </cell>
          <cell r="G301">
            <v>304600</v>
          </cell>
          <cell r="M301">
            <v>88515.510000000009</v>
          </cell>
        </row>
        <row r="302">
          <cell r="A302">
            <v>38147</v>
          </cell>
          <cell r="B302">
            <v>9136855.1400000006</v>
          </cell>
          <cell r="C302">
            <v>81153.289999999994</v>
          </cell>
          <cell r="D302">
            <v>290800</v>
          </cell>
          <cell r="G302">
            <v>72000</v>
          </cell>
          <cell r="M302">
            <v>72000</v>
          </cell>
        </row>
        <row r="303">
          <cell r="A303">
            <v>38148</v>
          </cell>
          <cell r="B303">
            <v>8833124.2400000002</v>
          </cell>
          <cell r="C303">
            <v>113976.14</v>
          </cell>
          <cell r="D303">
            <v>26200</v>
          </cell>
          <cell r="G303">
            <v>42200</v>
          </cell>
          <cell r="M303">
            <v>42200</v>
          </cell>
        </row>
        <row r="304">
          <cell r="A304">
            <v>38149</v>
          </cell>
          <cell r="B304">
            <v>8793868.5</v>
          </cell>
          <cell r="C304">
            <v>107041.07</v>
          </cell>
          <cell r="D304">
            <v>35700</v>
          </cell>
          <cell r="G304">
            <v>227700</v>
          </cell>
          <cell r="M304">
            <v>227700</v>
          </cell>
        </row>
        <row r="305">
          <cell r="A305">
            <v>38152</v>
          </cell>
          <cell r="B305">
            <v>8752107.2899999991</v>
          </cell>
          <cell r="C305">
            <v>153435.60999999999</v>
          </cell>
          <cell r="D305">
            <v>173100</v>
          </cell>
          <cell r="G305">
            <v>3119435.61</v>
          </cell>
          <cell r="M305">
            <v>109100</v>
          </cell>
        </row>
        <row r="306">
          <cell r="A306">
            <v>38153</v>
          </cell>
          <cell r="B306">
            <v>8540016.4000000004</v>
          </cell>
          <cell r="C306">
            <v>136923.76</v>
          </cell>
          <cell r="D306">
            <v>3096635.61</v>
          </cell>
          <cell r="G306">
            <v>264700</v>
          </cell>
          <cell r="M306">
            <v>264700</v>
          </cell>
        </row>
        <row r="307">
          <cell r="A307">
            <v>38154</v>
          </cell>
          <cell r="B307">
            <v>5421454.5999999996</v>
          </cell>
          <cell r="C307">
            <v>193919.41</v>
          </cell>
          <cell r="D307">
            <v>185300</v>
          </cell>
          <cell r="G307">
            <v>895700</v>
          </cell>
          <cell r="M307">
            <v>193500</v>
          </cell>
        </row>
        <row r="308">
          <cell r="A308">
            <v>38155</v>
          </cell>
          <cell r="B308">
            <v>5193317.99</v>
          </cell>
          <cell r="C308">
            <v>188430.52</v>
          </cell>
          <cell r="D308">
            <v>858400</v>
          </cell>
          <cell r="G308">
            <v>203100</v>
          </cell>
          <cell r="M308">
            <v>203100</v>
          </cell>
        </row>
        <row r="309">
          <cell r="A309">
            <v>38156</v>
          </cell>
          <cell r="B309">
            <v>4326798.53</v>
          </cell>
          <cell r="C309">
            <v>203092.67</v>
          </cell>
          <cell r="D309">
            <v>180400</v>
          </cell>
          <cell r="G309">
            <v>200500</v>
          </cell>
          <cell r="M309">
            <v>200500</v>
          </cell>
        </row>
        <row r="310">
          <cell r="A310">
            <v>38159</v>
          </cell>
          <cell r="B310">
            <v>4122460.89</v>
          </cell>
          <cell r="C310">
            <v>199775.03</v>
          </cell>
          <cell r="D310">
            <v>1546742.76</v>
          </cell>
          <cell r="G310">
            <v>223200</v>
          </cell>
          <cell r="M310">
            <v>223200</v>
          </cell>
        </row>
        <row r="311">
          <cell r="A311">
            <v>38160</v>
          </cell>
          <cell r="B311">
            <v>2547791.44</v>
          </cell>
          <cell r="C311">
            <v>168056.74</v>
          </cell>
          <cell r="D311">
            <v>181300</v>
          </cell>
          <cell r="G311">
            <v>0</v>
          </cell>
          <cell r="M311">
            <v>0</v>
          </cell>
        </row>
        <row r="312">
          <cell r="A312">
            <v>38161</v>
          </cell>
          <cell r="B312">
            <v>2309508.0499999998</v>
          </cell>
          <cell r="C312">
            <v>152841.04999999999</v>
          </cell>
          <cell r="D312">
            <v>0</v>
          </cell>
          <cell r="G312">
            <v>295600</v>
          </cell>
          <cell r="M312">
            <v>295600</v>
          </cell>
        </row>
        <row r="313">
          <cell r="A313">
            <v>38162</v>
          </cell>
          <cell r="B313">
            <v>2289837.08</v>
          </cell>
          <cell r="C313">
            <v>221469.33</v>
          </cell>
          <cell r="D313">
            <v>204400</v>
          </cell>
          <cell r="G313">
            <v>318500</v>
          </cell>
          <cell r="M313">
            <v>318500</v>
          </cell>
        </row>
        <row r="314">
          <cell r="A314">
            <v>38163</v>
          </cell>
          <cell r="B314">
            <v>2031725.02</v>
          </cell>
          <cell r="C314">
            <v>216769.93</v>
          </cell>
          <cell r="D314">
            <v>268500</v>
          </cell>
          <cell r="G314">
            <v>264200</v>
          </cell>
          <cell r="M314">
            <v>264200</v>
          </cell>
        </row>
        <row r="315">
          <cell r="A315">
            <v>38166</v>
          </cell>
          <cell r="B315">
            <v>1749872.72</v>
          </cell>
          <cell r="C315">
            <v>245433.99</v>
          </cell>
          <cell r="D315">
            <v>222300</v>
          </cell>
          <cell r="G315">
            <v>285200</v>
          </cell>
          <cell r="M315">
            <v>70500</v>
          </cell>
        </row>
        <row r="316">
          <cell r="A316">
            <v>38167</v>
          </cell>
          <cell r="B316">
            <v>1509752.63</v>
          </cell>
          <cell r="C316">
            <v>238898.56</v>
          </cell>
          <cell r="D316">
            <v>272900</v>
          </cell>
          <cell r="G316">
            <v>151500</v>
          </cell>
          <cell r="M316">
            <v>151500</v>
          </cell>
        </row>
        <row r="317">
          <cell r="A317">
            <v>38168</v>
          </cell>
          <cell r="B317">
            <v>1171504.3899999999</v>
          </cell>
          <cell r="C317">
            <v>235192.17</v>
          </cell>
          <cell r="D317">
            <v>89900</v>
          </cell>
          <cell r="E317">
            <v>7973000</v>
          </cell>
          <cell r="G317">
            <v>127500</v>
          </cell>
          <cell r="M317">
            <v>127500</v>
          </cell>
        </row>
        <row r="318">
          <cell r="A318">
            <v>38169</v>
          </cell>
          <cell r="B318">
            <v>9019146.2799999993</v>
          </cell>
          <cell r="C318">
            <v>259779.79</v>
          </cell>
          <cell r="D318">
            <v>67900</v>
          </cell>
          <cell r="G318">
            <v>106300</v>
          </cell>
          <cell r="M318">
            <v>106300</v>
          </cell>
        </row>
        <row r="319">
          <cell r="A319">
            <v>38170</v>
          </cell>
          <cell r="B319">
            <v>8896493.4800000004</v>
          </cell>
          <cell r="C319">
            <v>218142.68</v>
          </cell>
          <cell r="D319">
            <v>85700</v>
          </cell>
          <cell r="G319">
            <v>369800</v>
          </cell>
          <cell r="M319">
            <v>153715.51</v>
          </cell>
        </row>
        <row r="320">
          <cell r="A320">
            <v>38173</v>
          </cell>
          <cell r="B320">
            <v>8783111.8499999996</v>
          </cell>
          <cell r="C320">
            <v>210175.07</v>
          </cell>
          <cell r="D320">
            <v>350100</v>
          </cell>
          <cell r="G320">
            <v>93100</v>
          </cell>
          <cell r="M320">
            <v>93100</v>
          </cell>
        </row>
        <row r="321">
          <cell r="A321">
            <v>38174</v>
          </cell>
          <cell r="B321">
            <v>8397244.2200000007</v>
          </cell>
          <cell r="C321">
            <v>192106.69</v>
          </cell>
          <cell r="D321">
            <v>75100</v>
          </cell>
          <cell r="G321">
            <v>58000</v>
          </cell>
          <cell r="M321">
            <v>58000</v>
          </cell>
        </row>
        <row r="322">
          <cell r="A322">
            <v>38175</v>
          </cell>
          <cell r="B322">
            <v>8294675.8499999996</v>
          </cell>
          <cell r="C322">
            <v>186865.97</v>
          </cell>
          <cell r="D322">
            <v>35700</v>
          </cell>
          <cell r="G322">
            <v>84000</v>
          </cell>
          <cell r="M322">
            <v>84000</v>
          </cell>
        </row>
        <row r="323">
          <cell r="A323">
            <v>38176</v>
          </cell>
          <cell r="B323">
            <v>8227427.25</v>
          </cell>
          <cell r="C323">
            <v>158422.28</v>
          </cell>
          <cell r="D323">
            <v>71600</v>
          </cell>
          <cell r="G323">
            <v>52000</v>
          </cell>
          <cell r="M323">
            <v>52000</v>
          </cell>
        </row>
        <row r="324">
          <cell r="A324">
            <v>38177</v>
          </cell>
          <cell r="B324">
            <v>8105044.5599999996</v>
          </cell>
          <cell r="C324">
            <v>134410.13</v>
          </cell>
          <cell r="D324">
            <v>24500</v>
          </cell>
          <cell r="G324">
            <v>124400</v>
          </cell>
          <cell r="M324">
            <v>124400</v>
          </cell>
        </row>
        <row r="325">
          <cell r="A325">
            <v>38180</v>
          </cell>
          <cell r="B325">
            <v>8062952.54</v>
          </cell>
          <cell r="C325">
            <v>170942.67</v>
          </cell>
          <cell r="D325">
            <v>70900</v>
          </cell>
          <cell r="G325">
            <v>114400</v>
          </cell>
          <cell r="M325">
            <v>114400</v>
          </cell>
        </row>
        <row r="326">
          <cell r="A326">
            <v>38181</v>
          </cell>
          <cell r="B326">
            <v>7979830.46</v>
          </cell>
          <cell r="C326">
            <v>170942.67</v>
          </cell>
          <cell r="D326">
            <v>52200</v>
          </cell>
          <cell r="G326">
            <v>3039546.83</v>
          </cell>
          <cell r="M326">
            <v>70000</v>
          </cell>
        </row>
        <row r="327">
          <cell r="A327">
            <v>38182</v>
          </cell>
          <cell r="B327">
            <v>7890675.3700000001</v>
          </cell>
          <cell r="C327">
            <v>170942.67</v>
          </cell>
          <cell r="D327">
            <v>3033146.83</v>
          </cell>
          <cell r="G327">
            <v>173000</v>
          </cell>
          <cell r="M327">
            <v>173000</v>
          </cell>
        </row>
        <row r="328">
          <cell r="A328">
            <v>38183</v>
          </cell>
          <cell r="B328">
            <v>4837640.45</v>
          </cell>
          <cell r="C328">
            <v>183468.88</v>
          </cell>
          <cell r="D328">
            <v>142400</v>
          </cell>
          <cell r="G328">
            <v>822800</v>
          </cell>
          <cell r="M328">
            <v>115900</v>
          </cell>
        </row>
        <row r="329">
          <cell r="A329">
            <v>38184</v>
          </cell>
          <cell r="B329">
            <v>4663398.08</v>
          </cell>
          <cell r="C329">
            <v>183468.88</v>
          </cell>
          <cell r="D329">
            <v>807300</v>
          </cell>
          <cell r="G329">
            <v>150000</v>
          </cell>
          <cell r="M329">
            <v>150000</v>
          </cell>
        </row>
        <row r="330">
          <cell r="A330">
            <v>38187</v>
          </cell>
          <cell r="B330">
            <v>3760913.45</v>
          </cell>
          <cell r="C330">
            <v>126878.32</v>
          </cell>
          <cell r="D330">
            <v>142500</v>
          </cell>
          <cell r="G330">
            <v>80500</v>
          </cell>
          <cell r="M330">
            <v>80500</v>
          </cell>
        </row>
        <row r="331">
          <cell r="A331">
            <v>38188</v>
          </cell>
          <cell r="B331">
            <v>3609279.65</v>
          </cell>
          <cell r="C331">
            <v>128559.56</v>
          </cell>
          <cell r="D331">
            <v>68300</v>
          </cell>
          <cell r="G331">
            <v>1507451.12</v>
          </cell>
          <cell r="M331">
            <v>149500.00000000012</v>
          </cell>
        </row>
        <row r="332">
          <cell r="A332">
            <v>38189</v>
          </cell>
          <cell r="B332">
            <v>3507288.31</v>
          </cell>
          <cell r="C332">
            <v>134294.39000000001</v>
          </cell>
          <cell r="D332">
            <v>1464951.12</v>
          </cell>
          <cell r="G332">
            <v>58000</v>
          </cell>
          <cell r="M332">
            <v>58000</v>
          </cell>
        </row>
        <row r="333">
          <cell r="A333">
            <v>38190</v>
          </cell>
          <cell r="B333">
            <v>2031976.15</v>
          </cell>
          <cell r="C333">
            <v>134294.39000000001</v>
          </cell>
          <cell r="D333">
            <v>52700</v>
          </cell>
          <cell r="G333">
            <v>85700</v>
          </cell>
          <cell r="M333">
            <v>85700</v>
          </cell>
        </row>
        <row r="334">
          <cell r="A334">
            <v>38191</v>
          </cell>
          <cell r="B334">
            <v>1964386.93</v>
          </cell>
          <cell r="C334">
            <v>120304.86</v>
          </cell>
          <cell r="D334">
            <v>79600</v>
          </cell>
          <cell r="G334">
            <v>183900</v>
          </cell>
          <cell r="M334">
            <v>183900</v>
          </cell>
        </row>
        <row r="335">
          <cell r="A335">
            <v>38194</v>
          </cell>
          <cell r="B335">
            <v>1860975.64</v>
          </cell>
          <cell r="C335">
            <v>123788.78</v>
          </cell>
          <cell r="D335">
            <v>154500</v>
          </cell>
          <cell r="G335">
            <v>53400</v>
          </cell>
          <cell r="M335">
            <v>53400</v>
          </cell>
        </row>
        <row r="336">
          <cell r="A336">
            <v>38195</v>
          </cell>
          <cell r="B336">
            <v>1687271.03</v>
          </cell>
          <cell r="C336">
            <v>116464.73</v>
          </cell>
          <cell r="D336">
            <v>41200</v>
          </cell>
          <cell r="G336">
            <v>88800</v>
          </cell>
          <cell r="M336">
            <v>88800</v>
          </cell>
        </row>
        <row r="337">
          <cell r="A337">
            <v>38196</v>
          </cell>
          <cell r="B337">
            <v>1612183.53</v>
          </cell>
          <cell r="C337">
            <v>89994.82</v>
          </cell>
          <cell r="D337">
            <v>81100</v>
          </cell>
          <cell r="G337">
            <v>407300</v>
          </cell>
          <cell r="M337">
            <v>189700</v>
          </cell>
        </row>
        <row r="338">
          <cell r="A338">
            <v>38197</v>
          </cell>
          <cell r="B338">
            <v>1521905.04</v>
          </cell>
          <cell r="C338">
            <v>145382.68</v>
          </cell>
          <cell r="D338">
            <v>345900</v>
          </cell>
          <cell r="G338">
            <v>152600</v>
          </cell>
          <cell r="M338">
            <v>152600</v>
          </cell>
        </row>
        <row r="339">
          <cell r="A339">
            <v>38198</v>
          </cell>
          <cell r="B339">
            <v>1168785.19</v>
          </cell>
          <cell r="C339">
            <v>174706.67</v>
          </cell>
          <cell r="D339">
            <v>115600</v>
          </cell>
          <cell r="E339">
            <v>7602000</v>
          </cell>
          <cell r="G339">
            <v>144100</v>
          </cell>
          <cell r="M339">
            <v>144100</v>
          </cell>
        </row>
        <row r="340">
          <cell r="A340">
            <v>38201</v>
          </cell>
          <cell r="B340">
            <v>8656836.0099999998</v>
          </cell>
          <cell r="C340">
            <v>174706.67</v>
          </cell>
          <cell r="D340">
            <v>119700</v>
          </cell>
          <cell r="G340">
            <v>91400</v>
          </cell>
          <cell r="M340">
            <v>91400</v>
          </cell>
        </row>
        <row r="341">
          <cell r="A341">
            <v>38202</v>
          </cell>
          <cell r="B341">
            <v>8518234.3399999999</v>
          </cell>
          <cell r="C341">
            <v>187841.36</v>
          </cell>
          <cell r="D341">
            <v>74600</v>
          </cell>
          <cell r="G341">
            <v>314000</v>
          </cell>
          <cell r="M341">
            <v>97916</v>
          </cell>
        </row>
        <row r="342">
          <cell r="A342">
            <v>38203</v>
          </cell>
          <cell r="B342">
            <v>8391552.1199999992</v>
          </cell>
          <cell r="C342">
            <v>168073.62</v>
          </cell>
          <cell r="D342">
            <v>281100</v>
          </cell>
          <cell r="G342">
            <v>64000</v>
          </cell>
          <cell r="M342">
            <v>64000</v>
          </cell>
        </row>
        <row r="343">
          <cell r="A343">
            <v>38204</v>
          </cell>
          <cell r="B343">
            <v>8071425.9100000001</v>
          </cell>
          <cell r="C343">
            <v>136788.59</v>
          </cell>
          <cell r="D343">
            <v>55300</v>
          </cell>
          <cell r="G343">
            <v>137600</v>
          </cell>
          <cell r="M343">
            <v>137600</v>
          </cell>
        </row>
        <row r="344">
          <cell r="A344">
            <v>38205</v>
          </cell>
          <cell r="B344">
            <v>7992467.8600000003</v>
          </cell>
          <cell r="C344">
            <v>177717.61</v>
          </cell>
          <cell r="D344">
            <v>112000</v>
          </cell>
          <cell r="G344">
            <v>136400</v>
          </cell>
          <cell r="M344">
            <v>136400</v>
          </cell>
        </row>
        <row r="345">
          <cell r="A345">
            <v>38208</v>
          </cell>
          <cell r="B345">
            <v>7866865.1699999999</v>
          </cell>
          <cell r="C345">
            <v>186976.75</v>
          </cell>
          <cell r="D345">
            <v>73400</v>
          </cell>
          <cell r="G345">
            <v>84800</v>
          </cell>
          <cell r="M345">
            <v>84800</v>
          </cell>
        </row>
        <row r="346">
          <cell r="A346">
            <v>38209</v>
          </cell>
          <cell r="B346">
            <v>7768376.3300000001</v>
          </cell>
          <cell r="C346">
            <v>186976.75</v>
          </cell>
          <cell r="D346">
            <v>60500</v>
          </cell>
          <cell r="G346">
            <v>84700</v>
          </cell>
          <cell r="M346">
            <v>84700</v>
          </cell>
        </row>
        <row r="347">
          <cell r="A347">
            <v>38210</v>
          </cell>
          <cell r="B347">
            <v>7695745.0599999996</v>
          </cell>
          <cell r="C347">
            <v>188982.52</v>
          </cell>
          <cell r="D347">
            <v>69700</v>
          </cell>
          <cell r="G347">
            <v>3138900</v>
          </cell>
          <cell r="M347">
            <v>121700</v>
          </cell>
        </row>
        <row r="348">
          <cell r="A348">
            <v>38211</v>
          </cell>
          <cell r="B348">
            <v>7620790.0999999996</v>
          </cell>
          <cell r="C348">
            <v>195051.26</v>
          </cell>
          <cell r="D348">
            <v>3125300</v>
          </cell>
          <cell r="G348">
            <v>126000</v>
          </cell>
          <cell r="M348">
            <v>126000</v>
          </cell>
        </row>
        <row r="349">
          <cell r="A349">
            <v>38212</v>
          </cell>
          <cell r="B349">
            <v>4433969.67</v>
          </cell>
          <cell r="C349">
            <v>153666.76999999999</v>
          </cell>
          <cell r="D349">
            <v>105900</v>
          </cell>
          <cell r="G349">
            <v>131200</v>
          </cell>
          <cell r="M349">
            <v>131200</v>
          </cell>
        </row>
        <row r="350">
          <cell r="A350">
            <v>38215</v>
          </cell>
          <cell r="B350">
            <v>4309639.79</v>
          </cell>
          <cell r="C350">
            <v>164720.34</v>
          </cell>
          <cell r="D350">
            <v>100900</v>
          </cell>
          <cell r="G350">
            <v>100600</v>
          </cell>
          <cell r="M350">
            <v>100600</v>
          </cell>
        </row>
        <row r="351">
          <cell r="A351">
            <v>38216</v>
          </cell>
          <cell r="B351">
            <v>4179814.27</v>
          </cell>
          <cell r="C351">
            <v>140137.20000000001</v>
          </cell>
          <cell r="D351">
            <v>96000</v>
          </cell>
          <cell r="G351">
            <v>839100</v>
          </cell>
          <cell r="M351">
            <v>138300</v>
          </cell>
        </row>
        <row r="352">
          <cell r="A352">
            <v>38217</v>
          </cell>
          <cell r="B352">
            <v>4047260.04</v>
          </cell>
          <cell r="C352">
            <v>107320.56</v>
          </cell>
          <cell r="D352">
            <v>831900</v>
          </cell>
          <cell r="G352">
            <v>93100</v>
          </cell>
          <cell r="M352">
            <v>93100</v>
          </cell>
        </row>
        <row r="353">
          <cell r="A353">
            <v>38218</v>
          </cell>
          <cell r="B353">
            <v>3197981</v>
          </cell>
          <cell r="C353">
            <v>101885.48</v>
          </cell>
          <cell r="D353">
            <v>80200</v>
          </cell>
          <cell r="G353">
            <v>110400</v>
          </cell>
          <cell r="M353">
            <v>110400</v>
          </cell>
        </row>
        <row r="354">
          <cell r="A354">
            <v>38219</v>
          </cell>
          <cell r="B354">
            <v>3113065.97</v>
          </cell>
          <cell r="C354">
            <v>103781.56</v>
          </cell>
          <cell r="D354">
            <v>110400</v>
          </cell>
          <cell r="G354">
            <v>35500</v>
          </cell>
          <cell r="M354">
            <v>35500</v>
          </cell>
        </row>
        <row r="355">
          <cell r="A355">
            <v>38222</v>
          </cell>
          <cell r="B355">
            <v>1644638.33</v>
          </cell>
          <cell r="C355">
            <v>97840.46</v>
          </cell>
          <cell r="D355">
            <v>25000</v>
          </cell>
          <cell r="G355">
            <v>99300</v>
          </cell>
          <cell r="M355">
            <v>99300</v>
          </cell>
        </row>
        <row r="356">
          <cell r="A356">
            <v>38223</v>
          </cell>
          <cell r="B356">
            <v>1616469.11</v>
          </cell>
          <cell r="C356">
            <v>96722.89</v>
          </cell>
          <cell r="D356">
            <v>95300</v>
          </cell>
          <cell r="G356">
            <v>127100</v>
          </cell>
          <cell r="M356">
            <v>127100</v>
          </cell>
        </row>
        <row r="357">
          <cell r="A357">
            <v>38224</v>
          </cell>
          <cell r="B357">
            <v>1510343.74</v>
          </cell>
          <cell r="C357">
            <v>141931</v>
          </cell>
          <cell r="D357">
            <v>71100</v>
          </cell>
          <cell r="G357">
            <v>182500</v>
          </cell>
          <cell r="M357">
            <v>182500</v>
          </cell>
        </row>
        <row r="358">
          <cell r="A358">
            <v>38225</v>
          </cell>
          <cell r="B358">
            <v>1425748.54</v>
          </cell>
          <cell r="C358">
            <v>169559.74</v>
          </cell>
          <cell r="D358">
            <v>140300</v>
          </cell>
          <cell r="G358">
            <v>238700</v>
          </cell>
          <cell r="M358">
            <v>58700</v>
          </cell>
        </row>
        <row r="359">
          <cell r="A359">
            <v>38226</v>
          </cell>
          <cell r="B359">
            <v>1273483.45</v>
          </cell>
          <cell r="C359">
            <v>162317.62</v>
          </cell>
          <cell r="D359">
            <v>234000</v>
          </cell>
          <cell r="G359">
            <v>58200</v>
          </cell>
          <cell r="M359">
            <v>58200</v>
          </cell>
        </row>
        <row r="360">
          <cell r="A360">
            <v>38230</v>
          </cell>
          <cell r="B360">
            <v>1011968.75</v>
          </cell>
          <cell r="C360">
            <v>139337.35999999999</v>
          </cell>
          <cell r="D360">
            <v>52500</v>
          </cell>
          <cell r="E360">
            <v>7714000</v>
          </cell>
          <cell r="G360">
            <v>190700</v>
          </cell>
          <cell r="M360">
            <v>190700</v>
          </cell>
        </row>
        <row r="361">
          <cell r="A361">
            <v>38231</v>
          </cell>
          <cell r="B361">
            <v>8649510.3599999994</v>
          </cell>
          <cell r="C361">
            <v>145394.31</v>
          </cell>
          <cell r="D361">
            <v>161000</v>
          </cell>
          <cell r="G361">
            <v>100900</v>
          </cell>
          <cell r="M361">
            <v>100900</v>
          </cell>
        </row>
        <row r="362">
          <cell r="A362">
            <v>38232</v>
          </cell>
          <cell r="B362">
            <v>8474008.5800000001</v>
          </cell>
          <cell r="C362">
            <v>122001.92</v>
          </cell>
          <cell r="D362">
            <v>91500</v>
          </cell>
          <cell r="G362">
            <v>95000</v>
          </cell>
          <cell r="M362">
            <v>95000</v>
          </cell>
        </row>
        <row r="363">
          <cell r="A363">
            <v>38233</v>
          </cell>
          <cell r="B363">
            <v>8359114.7599999998</v>
          </cell>
          <cell r="C363">
            <v>103293.67</v>
          </cell>
          <cell r="D363">
            <v>85000</v>
          </cell>
          <cell r="G363">
            <v>131300</v>
          </cell>
          <cell r="M363">
            <v>131300</v>
          </cell>
        </row>
        <row r="364">
          <cell r="A364">
            <v>38236</v>
          </cell>
          <cell r="B364">
            <v>8249790.8399999999</v>
          </cell>
          <cell r="C364">
            <v>160909.04</v>
          </cell>
          <cell r="D364">
            <v>49000</v>
          </cell>
          <cell r="G364">
            <v>134100</v>
          </cell>
          <cell r="M364">
            <v>134100</v>
          </cell>
        </row>
        <row r="365">
          <cell r="A365">
            <v>38237</v>
          </cell>
          <cell r="B365">
            <v>8182094.2300000004</v>
          </cell>
          <cell r="C365">
            <v>171078.34</v>
          </cell>
          <cell r="D365">
            <v>104200</v>
          </cell>
          <cell r="G365">
            <v>48000</v>
          </cell>
          <cell r="M365">
            <v>48000</v>
          </cell>
        </row>
        <row r="366">
          <cell r="A366">
            <v>38238</v>
          </cell>
          <cell r="B366">
            <v>8006116.3600000003</v>
          </cell>
          <cell r="C366">
            <v>104567.92</v>
          </cell>
          <cell r="D366">
            <v>38800</v>
          </cell>
          <cell r="G366">
            <v>151300</v>
          </cell>
          <cell r="M366">
            <v>151300</v>
          </cell>
        </row>
        <row r="367">
          <cell r="A367">
            <v>38239</v>
          </cell>
          <cell r="B367">
            <v>7959346.3399999999</v>
          </cell>
          <cell r="C367">
            <v>104567.92</v>
          </cell>
          <cell r="D367">
            <v>126600</v>
          </cell>
          <cell r="G367">
            <v>143400</v>
          </cell>
          <cell r="M367">
            <v>143400</v>
          </cell>
        </row>
        <row r="368">
          <cell r="A368">
            <v>38240</v>
          </cell>
          <cell r="B368">
            <v>7808447.4100000001</v>
          </cell>
          <cell r="C368">
            <v>117602.55</v>
          </cell>
          <cell r="D368">
            <v>122100</v>
          </cell>
          <cell r="G368">
            <v>83900</v>
          </cell>
          <cell r="M368">
            <v>83900</v>
          </cell>
        </row>
        <row r="369">
          <cell r="A369">
            <v>38243</v>
          </cell>
          <cell r="B369">
            <v>7679939.7700000005</v>
          </cell>
          <cell r="C369">
            <v>145189.6</v>
          </cell>
          <cell r="D369">
            <v>51500</v>
          </cell>
          <cell r="G369">
            <v>3173500</v>
          </cell>
          <cell r="M369">
            <v>164700</v>
          </cell>
        </row>
        <row r="370">
          <cell r="A370">
            <v>38244</v>
          </cell>
          <cell r="B370">
            <v>7565804.1200000001</v>
          </cell>
          <cell r="C370">
            <v>103408.76</v>
          </cell>
          <cell r="D370">
            <v>3152400</v>
          </cell>
          <cell r="G370">
            <v>125900</v>
          </cell>
          <cell r="M370">
            <v>125900</v>
          </cell>
        </row>
        <row r="371">
          <cell r="A371">
            <v>38245</v>
          </cell>
          <cell r="B371">
            <v>4401023.41</v>
          </cell>
          <cell r="C371">
            <v>105439.17</v>
          </cell>
          <cell r="D371">
            <v>110900</v>
          </cell>
          <cell r="G371">
            <v>865300</v>
          </cell>
          <cell r="M371">
            <v>163500</v>
          </cell>
        </row>
        <row r="372">
          <cell r="A372">
            <v>38246</v>
          </cell>
          <cell r="B372">
            <v>4276769.4800000004</v>
          </cell>
          <cell r="C372">
            <v>105270.26</v>
          </cell>
          <cell r="D372">
            <v>847200</v>
          </cell>
          <cell r="G372">
            <v>47500</v>
          </cell>
          <cell r="M372">
            <v>47500</v>
          </cell>
        </row>
        <row r="373">
          <cell r="A373">
            <v>38247</v>
          </cell>
          <cell r="B373">
            <v>3421855.12</v>
          </cell>
          <cell r="C373">
            <v>99612.39</v>
          </cell>
          <cell r="D373">
            <v>44200</v>
          </cell>
          <cell r="G373">
            <v>98500</v>
          </cell>
          <cell r="M373">
            <v>98500</v>
          </cell>
        </row>
        <row r="374">
          <cell r="A374">
            <v>38250</v>
          </cell>
          <cell r="B374">
            <v>3360656.25</v>
          </cell>
          <cell r="C374">
            <v>92600</v>
          </cell>
          <cell r="D374">
            <v>87100</v>
          </cell>
          <cell r="G374">
            <v>177000</v>
          </cell>
          <cell r="M374">
            <v>177000</v>
          </cell>
        </row>
        <row r="375">
          <cell r="A375">
            <v>38251</v>
          </cell>
          <cell r="B375">
            <v>3263649.67</v>
          </cell>
          <cell r="C375">
            <v>115608.38</v>
          </cell>
          <cell r="D375">
            <v>1487497.47</v>
          </cell>
          <cell r="G375">
            <v>61200</v>
          </cell>
          <cell r="M375">
            <v>61200</v>
          </cell>
        </row>
        <row r="376">
          <cell r="A376">
            <v>38252</v>
          </cell>
          <cell r="B376">
            <v>1754639.35</v>
          </cell>
          <cell r="C376">
            <v>93179.25</v>
          </cell>
          <cell r="D376">
            <v>51200</v>
          </cell>
          <cell r="G376">
            <v>146500</v>
          </cell>
          <cell r="M376">
            <v>146500</v>
          </cell>
        </row>
        <row r="377">
          <cell r="A377">
            <v>38253</v>
          </cell>
          <cell r="B377">
            <v>1697906.76</v>
          </cell>
          <cell r="C377">
            <v>93179.25</v>
          </cell>
          <cell r="D377">
            <v>127700</v>
          </cell>
          <cell r="G377">
            <v>195700</v>
          </cell>
          <cell r="M377">
            <v>195700</v>
          </cell>
        </row>
        <row r="378">
          <cell r="A378">
            <v>38254</v>
          </cell>
          <cell r="B378">
            <v>1558440.94</v>
          </cell>
          <cell r="C378">
            <v>121402.75</v>
          </cell>
          <cell r="D378">
            <v>178400</v>
          </cell>
          <cell r="G378">
            <v>563100</v>
          </cell>
          <cell r="M378">
            <v>130931</v>
          </cell>
        </row>
        <row r="379">
          <cell r="A379">
            <v>38257</v>
          </cell>
          <cell r="B379">
            <v>1363814.82</v>
          </cell>
          <cell r="C379">
            <v>121402.75</v>
          </cell>
          <cell r="D379">
            <v>529700</v>
          </cell>
          <cell r="G379">
            <v>118400</v>
          </cell>
          <cell r="M379">
            <v>118400</v>
          </cell>
        </row>
        <row r="380">
          <cell r="A380">
            <v>38258</v>
          </cell>
          <cell r="B380">
            <v>813226.64</v>
          </cell>
          <cell r="C380">
            <v>121402.75</v>
          </cell>
          <cell r="D380">
            <v>94800</v>
          </cell>
          <cell r="G380">
            <v>298230.71000000002</v>
          </cell>
          <cell r="M380">
            <v>125000.00000000003</v>
          </cell>
        </row>
        <row r="381">
          <cell r="A381">
            <v>38259</v>
          </cell>
          <cell r="B381">
            <v>674324.61</v>
          </cell>
          <cell r="C381">
            <v>105001.61</v>
          </cell>
          <cell r="D381">
            <v>290030.71000000002</v>
          </cell>
          <cell r="G381">
            <v>133200</v>
          </cell>
          <cell r="M381">
            <v>133200</v>
          </cell>
        </row>
        <row r="382">
          <cell r="A382">
            <v>38260</v>
          </cell>
          <cell r="B382">
            <v>379262.41</v>
          </cell>
          <cell r="C382">
            <v>118215.12</v>
          </cell>
          <cell r="D382">
            <v>114700</v>
          </cell>
          <cell r="E382">
            <v>9445000</v>
          </cell>
          <cell r="G382">
            <v>132900</v>
          </cell>
          <cell r="M382">
            <v>132900</v>
          </cell>
        </row>
        <row r="383">
          <cell r="A383">
            <v>38261</v>
          </cell>
          <cell r="B383">
            <v>9675761.6799999997</v>
          </cell>
          <cell r="C383">
            <v>101276.18</v>
          </cell>
          <cell r="D383">
            <v>116400</v>
          </cell>
          <cell r="G383">
            <v>66500</v>
          </cell>
          <cell r="M383">
            <v>66500</v>
          </cell>
        </row>
        <row r="384">
          <cell r="A384">
            <v>38264</v>
          </cell>
          <cell r="B384">
            <v>9545876.25</v>
          </cell>
          <cell r="C384">
            <v>99403.43</v>
          </cell>
          <cell r="D384">
            <v>116400</v>
          </cell>
          <cell r="G384">
            <v>142400</v>
          </cell>
          <cell r="M384">
            <v>142400</v>
          </cell>
        </row>
        <row r="385">
          <cell r="A385">
            <v>38265</v>
          </cell>
          <cell r="B385">
            <v>9484264.9900000002</v>
          </cell>
          <cell r="C385">
            <v>94192.53</v>
          </cell>
          <cell r="D385">
            <v>139900</v>
          </cell>
          <cell r="G385">
            <v>85300</v>
          </cell>
          <cell r="M385">
            <v>85300</v>
          </cell>
        </row>
        <row r="386">
          <cell r="A386">
            <v>38266</v>
          </cell>
          <cell r="B386">
            <v>9318685.0700000003</v>
          </cell>
          <cell r="C386">
            <v>89681.51</v>
          </cell>
          <cell r="D386">
            <v>63500</v>
          </cell>
          <cell r="G386">
            <v>192900</v>
          </cell>
          <cell r="M386">
            <v>192900</v>
          </cell>
        </row>
        <row r="387">
          <cell r="A387">
            <v>38267</v>
          </cell>
          <cell r="B387">
            <v>9254027.4700000007</v>
          </cell>
          <cell r="C387">
            <v>89681.51</v>
          </cell>
          <cell r="D387">
            <v>169000</v>
          </cell>
          <cell r="G387">
            <v>66400</v>
          </cell>
          <cell r="M387">
            <v>66400</v>
          </cell>
        </row>
        <row r="388">
          <cell r="A388">
            <v>38268</v>
          </cell>
          <cell r="B388">
            <v>9075979.9499999993</v>
          </cell>
          <cell r="C388">
            <v>109712.62</v>
          </cell>
          <cell r="D388">
            <v>59900</v>
          </cell>
          <cell r="G388">
            <v>89600</v>
          </cell>
          <cell r="M388">
            <v>89600</v>
          </cell>
        </row>
        <row r="389">
          <cell r="A389">
            <v>38271</v>
          </cell>
          <cell r="B389">
            <v>8997673.0600000005</v>
          </cell>
          <cell r="C389">
            <v>115854.63</v>
          </cell>
          <cell r="D389">
            <v>64700</v>
          </cell>
          <cell r="G389">
            <v>120400</v>
          </cell>
          <cell r="M389">
            <v>120400</v>
          </cell>
        </row>
        <row r="390">
          <cell r="A390">
            <v>38272</v>
          </cell>
          <cell r="B390">
            <v>8914907.4700000007</v>
          </cell>
          <cell r="C390">
            <v>106657.86</v>
          </cell>
          <cell r="D390">
            <v>111500</v>
          </cell>
          <cell r="G390">
            <v>124100</v>
          </cell>
          <cell r="M390">
            <v>124100</v>
          </cell>
        </row>
        <row r="391">
          <cell r="A391">
            <v>38273</v>
          </cell>
          <cell r="B391">
            <v>8790290.4499999993</v>
          </cell>
          <cell r="C391">
            <v>156678.23000000001</v>
          </cell>
          <cell r="D391">
            <v>61000</v>
          </cell>
          <cell r="G391">
            <v>3722100</v>
          </cell>
          <cell r="M391">
            <v>145700</v>
          </cell>
        </row>
        <row r="392">
          <cell r="A392">
            <v>38274</v>
          </cell>
          <cell r="B392">
            <v>8728522.4000000004</v>
          </cell>
          <cell r="C392">
            <v>197451.85</v>
          </cell>
          <cell r="D392">
            <v>3675300</v>
          </cell>
          <cell r="G392">
            <v>89000</v>
          </cell>
          <cell r="M392">
            <v>89000</v>
          </cell>
        </row>
        <row r="393">
          <cell r="A393">
            <v>38275</v>
          </cell>
          <cell r="B393">
            <v>4783318.5199999996</v>
          </cell>
          <cell r="C393">
            <v>171371.86</v>
          </cell>
          <cell r="D393">
            <v>80600</v>
          </cell>
          <cell r="G393">
            <v>840500</v>
          </cell>
          <cell r="M393">
            <v>137000</v>
          </cell>
        </row>
        <row r="394">
          <cell r="A394">
            <v>38278</v>
          </cell>
          <cell r="B394">
            <v>4689959.84</v>
          </cell>
          <cell r="C394">
            <v>180920.2</v>
          </cell>
          <cell r="D394">
            <v>818600</v>
          </cell>
          <cell r="G394">
            <v>108500</v>
          </cell>
          <cell r="M394">
            <v>108500</v>
          </cell>
        </row>
        <row r="395">
          <cell r="A395">
            <v>38279</v>
          </cell>
          <cell r="B395">
            <v>3855590.52</v>
          </cell>
          <cell r="C395">
            <v>179959.56</v>
          </cell>
          <cell r="D395">
            <v>93500</v>
          </cell>
          <cell r="G395">
            <v>88700</v>
          </cell>
          <cell r="M395">
            <v>88700</v>
          </cell>
        </row>
        <row r="396">
          <cell r="A396">
            <v>38280</v>
          </cell>
          <cell r="B396">
            <v>3757172.57</v>
          </cell>
          <cell r="C396">
            <v>186431.75</v>
          </cell>
          <cell r="D396">
            <v>61600</v>
          </cell>
          <cell r="G396">
            <v>1480546.73</v>
          </cell>
          <cell r="M396">
            <v>128700</v>
          </cell>
        </row>
        <row r="397">
          <cell r="A397">
            <v>38281</v>
          </cell>
          <cell r="B397">
            <v>3678563.47</v>
          </cell>
          <cell r="C397">
            <v>178258.26</v>
          </cell>
          <cell r="D397">
            <v>1471646.73</v>
          </cell>
          <cell r="G397">
            <v>154900</v>
          </cell>
          <cell r="M397">
            <v>154900</v>
          </cell>
        </row>
        <row r="398">
          <cell r="A398">
            <v>38282</v>
          </cell>
          <cell r="B398">
            <v>2188708.69</v>
          </cell>
          <cell r="C398">
            <v>192480.84</v>
          </cell>
          <cell r="D398">
            <v>120900</v>
          </cell>
          <cell r="G398">
            <v>146300</v>
          </cell>
          <cell r="M398">
            <v>146300</v>
          </cell>
        </row>
        <row r="399">
          <cell r="A399">
            <v>38285</v>
          </cell>
          <cell r="B399">
            <v>2036901.59</v>
          </cell>
          <cell r="C399">
            <v>183771.96</v>
          </cell>
          <cell r="D399">
            <v>126500</v>
          </cell>
          <cell r="G399">
            <v>69700</v>
          </cell>
          <cell r="M399">
            <v>69700</v>
          </cell>
        </row>
        <row r="400">
          <cell r="A400">
            <v>38286</v>
          </cell>
          <cell r="B400">
            <v>1855592.7</v>
          </cell>
          <cell r="C400">
            <v>139912.92000000001</v>
          </cell>
          <cell r="D400">
            <v>55700</v>
          </cell>
          <cell r="G400">
            <v>17900</v>
          </cell>
          <cell r="M400">
            <v>17900</v>
          </cell>
        </row>
        <row r="401">
          <cell r="A401">
            <v>38287</v>
          </cell>
          <cell r="B401">
            <v>1785670.88</v>
          </cell>
          <cell r="C401">
            <v>128586.34</v>
          </cell>
          <cell r="D401">
            <v>13800</v>
          </cell>
          <cell r="G401">
            <v>431200</v>
          </cell>
          <cell r="M401">
            <v>203700</v>
          </cell>
        </row>
        <row r="402">
          <cell r="A402">
            <v>38288</v>
          </cell>
          <cell r="B402">
            <v>1730040.37</v>
          </cell>
          <cell r="C402">
            <v>130531.9</v>
          </cell>
          <cell r="D402">
            <v>389500</v>
          </cell>
          <cell r="G402">
            <v>293200</v>
          </cell>
          <cell r="M402">
            <v>82200</v>
          </cell>
        </row>
        <row r="403">
          <cell r="A403">
            <v>38289</v>
          </cell>
          <cell r="B403">
            <v>1332521.8799999999</v>
          </cell>
          <cell r="C403">
            <v>142825.97</v>
          </cell>
          <cell r="D403">
            <v>272300</v>
          </cell>
          <cell r="E403">
            <v>8320000</v>
          </cell>
          <cell r="G403">
            <v>154600</v>
          </cell>
          <cell r="M403">
            <v>154600</v>
          </cell>
        </row>
        <row r="404">
          <cell r="A404">
            <v>38292</v>
          </cell>
          <cell r="B404">
            <v>9361495.5199999996</v>
          </cell>
          <cell r="C404">
            <v>132166.35999999999</v>
          </cell>
          <cell r="D404">
            <v>146800</v>
          </cell>
          <cell r="G404">
            <v>94400</v>
          </cell>
          <cell r="M404">
            <v>94400</v>
          </cell>
        </row>
        <row r="405">
          <cell r="A405">
            <v>38293</v>
          </cell>
          <cell r="B405">
            <v>9177332.4199999999</v>
          </cell>
          <cell r="C405">
            <v>107400.2</v>
          </cell>
          <cell r="D405">
            <v>76100</v>
          </cell>
          <cell r="G405">
            <v>74500</v>
          </cell>
          <cell r="M405">
            <v>74500</v>
          </cell>
        </row>
        <row r="406">
          <cell r="A406">
            <v>38294</v>
          </cell>
          <cell r="B406">
            <v>9082341.9600000009</v>
          </cell>
          <cell r="C406">
            <v>102314.43</v>
          </cell>
          <cell r="D406">
            <v>60500</v>
          </cell>
          <cell r="G406">
            <v>105700</v>
          </cell>
          <cell r="M406">
            <v>105700</v>
          </cell>
        </row>
        <row r="407">
          <cell r="A407">
            <v>38295</v>
          </cell>
          <cell r="B407">
            <v>9013112.9100000001</v>
          </cell>
          <cell r="C407">
            <v>118811.13</v>
          </cell>
          <cell r="D407">
            <v>81300</v>
          </cell>
          <cell r="G407">
            <v>134600</v>
          </cell>
          <cell r="M407">
            <v>134600</v>
          </cell>
        </row>
        <row r="408">
          <cell r="A408">
            <v>38296</v>
          </cell>
          <cell r="B408">
            <v>8926189.5</v>
          </cell>
          <cell r="C408">
            <v>121073.48</v>
          </cell>
          <cell r="D408">
            <v>126400</v>
          </cell>
          <cell r="G408">
            <v>105300</v>
          </cell>
          <cell r="M408">
            <v>105300</v>
          </cell>
        </row>
        <row r="409">
          <cell r="A409">
            <v>38299</v>
          </cell>
          <cell r="B409">
            <v>8784890.4900000002</v>
          </cell>
          <cell r="C409">
            <v>138981.98000000001</v>
          </cell>
          <cell r="D409">
            <v>71400</v>
          </cell>
          <cell r="G409">
            <v>83200</v>
          </cell>
          <cell r="M409">
            <v>83200</v>
          </cell>
        </row>
        <row r="410">
          <cell r="A410">
            <v>38300</v>
          </cell>
          <cell r="B410">
            <v>8668978.9199999999</v>
          </cell>
          <cell r="C410">
            <v>112407.67</v>
          </cell>
          <cell r="D410">
            <v>63500</v>
          </cell>
          <cell r="G410">
            <v>74400</v>
          </cell>
          <cell r="M410">
            <v>74400</v>
          </cell>
        </row>
        <row r="411">
          <cell r="A411">
            <v>38301</v>
          </cell>
          <cell r="B411">
            <v>8588300.8100000005</v>
          </cell>
          <cell r="C411">
            <v>114956.91</v>
          </cell>
          <cell r="D411">
            <v>54100</v>
          </cell>
          <cell r="G411">
            <v>136600</v>
          </cell>
          <cell r="M411">
            <v>136600</v>
          </cell>
        </row>
        <row r="412">
          <cell r="A412">
            <v>38302</v>
          </cell>
          <cell r="B412">
            <v>8521687.1699999999</v>
          </cell>
          <cell r="C412">
            <v>122399.99</v>
          </cell>
          <cell r="D412">
            <v>117600</v>
          </cell>
          <cell r="G412">
            <v>3480300</v>
          </cell>
          <cell r="M412">
            <v>336500</v>
          </cell>
        </row>
        <row r="413">
          <cell r="A413">
            <v>38303</v>
          </cell>
          <cell r="B413">
            <v>8398579.1099999994</v>
          </cell>
          <cell r="C413">
            <v>125332.12</v>
          </cell>
          <cell r="D413">
            <v>3470900</v>
          </cell>
          <cell r="G413">
            <v>106000</v>
          </cell>
          <cell r="M413">
            <v>106000</v>
          </cell>
        </row>
        <row r="414">
          <cell r="A414">
            <v>38306</v>
          </cell>
          <cell r="B414">
            <v>4902882.99</v>
          </cell>
          <cell r="C414">
            <v>118702.92</v>
          </cell>
          <cell r="D414">
            <v>87600</v>
          </cell>
          <cell r="G414">
            <v>138400</v>
          </cell>
          <cell r="M414">
            <v>138400</v>
          </cell>
        </row>
        <row r="415">
          <cell r="A415">
            <v>38307</v>
          </cell>
          <cell r="B415">
            <v>4784787.47</v>
          </cell>
          <cell r="C415">
            <v>112337.61</v>
          </cell>
          <cell r="D415">
            <v>114700</v>
          </cell>
          <cell r="G415">
            <v>150300</v>
          </cell>
          <cell r="M415">
            <v>150300</v>
          </cell>
        </row>
        <row r="416">
          <cell r="A416">
            <v>38308</v>
          </cell>
          <cell r="B416">
            <v>4665437.04</v>
          </cell>
          <cell r="C416">
            <v>151864.29999999999</v>
          </cell>
          <cell r="D416">
            <v>103800</v>
          </cell>
          <cell r="G416">
            <v>991500</v>
          </cell>
          <cell r="M416">
            <v>137400</v>
          </cell>
        </row>
        <row r="417">
          <cell r="A417">
            <v>38309</v>
          </cell>
          <cell r="B417">
            <v>4534600.04</v>
          </cell>
          <cell r="C417">
            <v>127507.96</v>
          </cell>
          <cell r="D417">
            <v>987100</v>
          </cell>
          <cell r="G417">
            <v>1752300</v>
          </cell>
          <cell r="M417">
            <v>74300</v>
          </cell>
        </row>
        <row r="418">
          <cell r="A418">
            <v>38310</v>
          </cell>
          <cell r="B418">
            <v>3544939.8</v>
          </cell>
          <cell r="C418">
            <v>134947.70000000001</v>
          </cell>
          <cell r="D418">
            <v>1752300</v>
          </cell>
          <cell r="G418">
            <v>122100</v>
          </cell>
          <cell r="M418">
            <v>122100</v>
          </cell>
        </row>
        <row r="419">
          <cell r="A419">
            <v>38313</v>
          </cell>
          <cell r="B419">
            <v>1764241.61</v>
          </cell>
          <cell r="C419">
            <v>103571.33</v>
          </cell>
          <cell r="D419">
            <v>112400</v>
          </cell>
          <cell r="G419">
            <v>121100</v>
          </cell>
          <cell r="M419">
            <v>121100</v>
          </cell>
        </row>
        <row r="420">
          <cell r="A420">
            <v>38314</v>
          </cell>
          <cell r="B420">
            <v>1625407.19</v>
          </cell>
          <cell r="C420">
            <v>85453.79</v>
          </cell>
          <cell r="D420">
            <v>112500</v>
          </cell>
          <cell r="G420">
            <v>136400</v>
          </cell>
          <cell r="M420">
            <v>136400</v>
          </cell>
        </row>
        <row r="421">
          <cell r="A421">
            <v>38315</v>
          </cell>
          <cell r="B421">
            <v>1495872.73</v>
          </cell>
          <cell r="C421">
            <v>89544.960000000006</v>
          </cell>
          <cell r="D421">
            <v>114300</v>
          </cell>
          <cell r="G421">
            <v>193700</v>
          </cell>
          <cell r="M421">
            <v>193700</v>
          </cell>
        </row>
        <row r="422">
          <cell r="A422">
            <v>38316</v>
          </cell>
          <cell r="B422">
            <v>1377719.18</v>
          </cell>
          <cell r="C422">
            <v>119435.23</v>
          </cell>
          <cell r="D422">
            <v>159200</v>
          </cell>
          <cell r="G422">
            <v>111300</v>
          </cell>
          <cell r="M422">
            <v>111300</v>
          </cell>
        </row>
        <row r="423">
          <cell r="A423">
            <v>38317</v>
          </cell>
          <cell r="B423">
            <v>1209819.6299999999</v>
          </cell>
          <cell r="C423">
            <v>119435.23</v>
          </cell>
          <cell r="D423">
            <v>61400</v>
          </cell>
          <cell r="G423">
            <v>313900</v>
          </cell>
          <cell r="M423">
            <v>84600</v>
          </cell>
        </row>
        <row r="424">
          <cell r="A424">
            <v>38320</v>
          </cell>
          <cell r="B424">
            <v>1133800.6000000001</v>
          </cell>
          <cell r="C424">
            <v>155659.38</v>
          </cell>
          <cell r="D424">
            <v>76700</v>
          </cell>
          <cell r="G424">
            <v>315300</v>
          </cell>
          <cell r="M424">
            <v>315300</v>
          </cell>
        </row>
        <row r="425">
          <cell r="A425">
            <v>38321</v>
          </cell>
          <cell r="B425">
            <v>791560.32</v>
          </cell>
          <cell r="C425">
            <v>131738.37</v>
          </cell>
          <cell r="D425">
            <v>302700</v>
          </cell>
          <cell r="E425">
            <v>7930000</v>
          </cell>
          <cell r="G425">
            <v>141600</v>
          </cell>
          <cell r="M425">
            <v>141600</v>
          </cell>
        </row>
        <row r="426">
          <cell r="A426">
            <v>38322</v>
          </cell>
          <cell r="B426">
            <v>8381692.6900000004</v>
          </cell>
          <cell r="C426">
            <v>105764.39</v>
          </cell>
          <cell r="D426">
            <v>128200</v>
          </cell>
          <cell r="G426">
            <v>199400</v>
          </cell>
          <cell r="M426">
            <v>199400</v>
          </cell>
        </row>
        <row r="427">
          <cell r="A427">
            <v>38323</v>
          </cell>
          <cell r="B427">
            <v>8236197.8200000003</v>
          </cell>
          <cell r="C427">
            <v>140114.44</v>
          </cell>
          <cell r="D427">
            <v>146100</v>
          </cell>
          <cell r="G427">
            <v>52800</v>
          </cell>
          <cell r="M427">
            <v>52800</v>
          </cell>
        </row>
        <row r="428">
          <cell r="A428">
            <v>38324</v>
          </cell>
          <cell r="B428">
            <v>8075022.2400000002</v>
          </cell>
          <cell r="C428">
            <v>138933.31</v>
          </cell>
          <cell r="D428">
            <v>39100</v>
          </cell>
          <cell r="G428">
            <v>150900</v>
          </cell>
          <cell r="M428">
            <v>150900</v>
          </cell>
        </row>
        <row r="429">
          <cell r="A429">
            <v>38327</v>
          </cell>
          <cell r="B429">
            <v>8021846.3799999999</v>
          </cell>
          <cell r="C429">
            <v>162579.88</v>
          </cell>
          <cell r="D429">
            <v>112900</v>
          </cell>
          <cell r="G429">
            <v>76200</v>
          </cell>
          <cell r="M429">
            <v>76200</v>
          </cell>
        </row>
        <row r="430">
          <cell r="A430">
            <v>38328</v>
          </cell>
          <cell r="B430">
            <v>7871589.6800000006</v>
          </cell>
          <cell r="C430">
            <v>155177.54</v>
          </cell>
          <cell r="D430">
            <v>45100</v>
          </cell>
          <cell r="G430">
            <v>128900</v>
          </cell>
          <cell r="M430">
            <v>128900</v>
          </cell>
        </row>
        <row r="431">
          <cell r="A431">
            <v>38329</v>
          </cell>
          <cell r="B431">
            <v>7795139.0699999994</v>
          </cell>
          <cell r="C431">
            <v>144782.35</v>
          </cell>
          <cell r="D431">
            <v>107400</v>
          </cell>
          <cell r="G431">
            <v>99100</v>
          </cell>
          <cell r="M431">
            <v>99100</v>
          </cell>
        </row>
        <row r="432">
          <cell r="A432">
            <v>38330</v>
          </cell>
          <cell r="B432">
            <v>7674196.7599999998</v>
          </cell>
          <cell r="C432">
            <v>155168.07</v>
          </cell>
          <cell r="D432">
            <v>75000</v>
          </cell>
          <cell r="G432">
            <v>104800</v>
          </cell>
          <cell r="M432">
            <v>104800</v>
          </cell>
        </row>
        <row r="433">
          <cell r="A433">
            <v>38331</v>
          </cell>
          <cell r="B433">
            <v>7584146.0899999999</v>
          </cell>
          <cell r="C433">
            <v>179957.89</v>
          </cell>
          <cell r="D433">
            <v>65000</v>
          </cell>
          <cell r="G433">
            <v>62800</v>
          </cell>
          <cell r="M433">
            <v>62800</v>
          </cell>
        </row>
        <row r="434">
          <cell r="A434">
            <v>38334</v>
          </cell>
          <cell r="B434">
            <v>7481377.5700000003</v>
          </cell>
          <cell r="C434">
            <v>151975.69</v>
          </cell>
          <cell r="D434">
            <v>52000</v>
          </cell>
          <cell r="G434">
            <v>3221200</v>
          </cell>
          <cell r="M434">
            <v>33500</v>
          </cell>
        </row>
        <row r="435">
          <cell r="A435">
            <v>38335</v>
          </cell>
          <cell r="B435">
            <v>7403060.9400000004</v>
          </cell>
          <cell r="C435">
            <v>151975.69</v>
          </cell>
          <cell r="D435">
            <v>3214300</v>
          </cell>
          <cell r="G435">
            <v>163500</v>
          </cell>
          <cell r="M435">
            <v>163500</v>
          </cell>
        </row>
        <row r="436">
          <cell r="A436">
            <v>38336</v>
          </cell>
          <cell r="B436">
            <v>4151958.5</v>
          </cell>
          <cell r="C436">
            <v>141739.82999999999</v>
          </cell>
          <cell r="D436">
            <v>116200</v>
          </cell>
          <cell r="G436">
            <v>842700</v>
          </cell>
          <cell r="M436">
            <v>110300</v>
          </cell>
        </row>
        <row r="437">
          <cell r="A437">
            <v>38337</v>
          </cell>
          <cell r="B437">
            <v>4009893.52</v>
          </cell>
          <cell r="C437">
            <v>124956.24</v>
          </cell>
          <cell r="D437">
            <v>835400</v>
          </cell>
          <cell r="G437">
            <v>261900</v>
          </cell>
          <cell r="M437">
            <v>261900</v>
          </cell>
        </row>
        <row r="438">
          <cell r="A438">
            <v>38338</v>
          </cell>
          <cell r="B438">
            <v>3162611.76</v>
          </cell>
          <cell r="C438">
            <v>124956.24</v>
          </cell>
          <cell r="D438">
            <v>133500</v>
          </cell>
          <cell r="G438">
            <v>141100</v>
          </cell>
          <cell r="M438">
            <v>141100</v>
          </cell>
        </row>
        <row r="439">
          <cell r="A439">
            <v>38341</v>
          </cell>
          <cell r="B439">
            <v>2997861.91</v>
          </cell>
          <cell r="C439">
            <v>207133.78</v>
          </cell>
          <cell r="D439">
            <v>130700</v>
          </cell>
          <cell r="G439">
            <v>1625471.23</v>
          </cell>
          <cell r="M439">
            <v>207799.99999999988</v>
          </cell>
        </row>
        <row r="440">
          <cell r="A440">
            <v>38342</v>
          </cell>
          <cell r="B440">
            <v>2849274.77</v>
          </cell>
          <cell r="C440">
            <v>207133.78</v>
          </cell>
          <cell r="D440">
            <v>1573871.23</v>
          </cell>
          <cell r="G440">
            <v>249300</v>
          </cell>
          <cell r="M440">
            <v>249300</v>
          </cell>
        </row>
        <row r="441">
          <cell r="A441">
            <v>38343</v>
          </cell>
          <cell r="B441">
            <v>1238350.8</v>
          </cell>
          <cell r="C441">
            <v>300164.13</v>
          </cell>
          <cell r="D441">
            <v>152900</v>
          </cell>
          <cell r="G441">
            <v>158900</v>
          </cell>
          <cell r="M441">
            <v>158900</v>
          </cell>
        </row>
        <row r="442">
          <cell r="A442">
            <v>38344</v>
          </cell>
          <cell r="B442">
            <v>984451.18</v>
          </cell>
          <cell r="C442">
            <v>212479.45</v>
          </cell>
          <cell r="D442">
            <v>142200</v>
          </cell>
          <cell r="G442">
            <v>218800</v>
          </cell>
          <cell r="M442">
            <v>218800</v>
          </cell>
        </row>
        <row r="443">
          <cell r="A443">
            <v>38345</v>
          </cell>
          <cell r="B443">
            <v>837542.11</v>
          </cell>
          <cell r="C443">
            <v>236452.96</v>
          </cell>
          <cell r="D443">
            <v>190000</v>
          </cell>
          <cell r="G443">
            <v>137100</v>
          </cell>
          <cell r="M443">
            <v>137100</v>
          </cell>
        </row>
        <row r="444">
          <cell r="A444">
            <v>38350</v>
          </cell>
          <cell r="B444">
            <v>587582.23</v>
          </cell>
          <cell r="C444">
            <v>236452.96</v>
          </cell>
          <cell r="D444">
            <v>122000</v>
          </cell>
          <cell r="G444">
            <v>331000</v>
          </cell>
          <cell r="M444">
            <v>68300</v>
          </cell>
        </row>
        <row r="445">
          <cell r="A445">
            <v>38351</v>
          </cell>
          <cell r="B445">
            <v>441197.02</v>
          </cell>
          <cell r="C445">
            <v>236452.96</v>
          </cell>
          <cell r="D445">
            <v>330800</v>
          </cell>
          <cell r="G445">
            <v>179100</v>
          </cell>
          <cell r="M445">
            <v>179100</v>
          </cell>
        </row>
        <row r="446">
          <cell r="A446">
            <v>38352</v>
          </cell>
          <cell r="B446">
            <v>104035.84</v>
          </cell>
          <cell r="C446">
            <v>236452.96</v>
          </cell>
          <cell r="D446">
            <v>112700</v>
          </cell>
          <cell r="E446">
            <v>8770000</v>
          </cell>
          <cell r="G446">
            <v>154900</v>
          </cell>
          <cell r="M446">
            <v>154900</v>
          </cell>
        </row>
        <row r="447">
          <cell r="A447">
            <v>38356</v>
          </cell>
          <cell r="B447">
            <v>8741029.6300000008</v>
          </cell>
          <cell r="C447">
            <v>245530.64</v>
          </cell>
          <cell r="D447">
            <v>126600</v>
          </cell>
          <cell r="G447">
            <v>103300</v>
          </cell>
          <cell r="M447">
            <v>103300</v>
          </cell>
        </row>
        <row r="448">
          <cell r="A448">
            <v>38357</v>
          </cell>
          <cell r="B448">
            <v>8601881.5800000001</v>
          </cell>
          <cell r="C448">
            <v>272631.8</v>
          </cell>
          <cell r="D448">
            <v>61800</v>
          </cell>
          <cell r="G448">
            <v>68500</v>
          </cell>
          <cell r="M448">
            <v>68500</v>
          </cell>
        </row>
        <row r="449">
          <cell r="A449">
            <v>38358</v>
          </cell>
          <cell r="B449">
            <v>8494182.9100000001</v>
          </cell>
          <cell r="C449">
            <v>229312.12</v>
          </cell>
          <cell r="D449">
            <v>61800</v>
          </cell>
          <cell r="G449">
            <v>118200</v>
          </cell>
          <cell r="M449">
            <v>118200</v>
          </cell>
        </row>
        <row r="450">
          <cell r="A450">
            <v>38359</v>
          </cell>
          <cell r="B450">
            <v>8378657.25</v>
          </cell>
          <cell r="C450">
            <v>218140.49</v>
          </cell>
          <cell r="D450">
            <v>81000</v>
          </cell>
          <cell r="G450">
            <v>81700</v>
          </cell>
          <cell r="M450">
            <v>81700</v>
          </cell>
        </row>
        <row r="451">
          <cell r="A451">
            <v>38362</v>
          </cell>
          <cell r="B451">
            <v>8267601.9299999997</v>
          </cell>
          <cell r="C451">
            <v>189383.4</v>
          </cell>
          <cell r="D451">
            <v>70100</v>
          </cell>
          <cell r="G451">
            <v>133600</v>
          </cell>
          <cell r="M451">
            <v>133600</v>
          </cell>
        </row>
        <row r="452">
          <cell r="A452">
            <v>38363</v>
          </cell>
          <cell r="B452">
            <v>8174455.1100000003</v>
          </cell>
          <cell r="C452">
            <v>188112.67</v>
          </cell>
          <cell r="D452">
            <v>111900</v>
          </cell>
          <cell r="G452">
            <v>132700</v>
          </cell>
          <cell r="M452">
            <v>132700</v>
          </cell>
        </row>
        <row r="453">
          <cell r="A453">
            <v>38364</v>
          </cell>
          <cell r="B453">
            <v>8174455.1100000003</v>
          </cell>
          <cell r="C453">
            <v>188112.67</v>
          </cell>
          <cell r="D453">
            <v>95500</v>
          </cell>
          <cell r="G453">
            <v>3280000</v>
          </cell>
          <cell r="M453">
            <v>280000</v>
          </cell>
        </row>
        <row r="454">
          <cell r="A454">
            <v>38365</v>
          </cell>
          <cell r="B454">
            <v>7957553.8900000006</v>
          </cell>
          <cell r="C454">
            <v>213632.42</v>
          </cell>
          <cell r="D454">
            <v>3253900</v>
          </cell>
          <cell r="G454">
            <v>343400</v>
          </cell>
          <cell r="M454">
            <v>343400</v>
          </cell>
        </row>
        <row r="455">
          <cell r="A455">
            <v>38366</v>
          </cell>
          <cell r="B455">
            <v>4674419.2300000004</v>
          </cell>
          <cell r="C455">
            <v>213912.93</v>
          </cell>
          <cell r="D455">
            <v>316500</v>
          </cell>
          <cell r="G455">
            <v>210200</v>
          </cell>
          <cell r="M455">
            <v>210200</v>
          </cell>
        </row>
        <row r="456">
          <cell r="A456">
            <v>38369</v>
          </cell>
          <cell r="B456">
            <v>4331822.0599999996</v>
          </cell>
          <cell r="C456">
            <v>217679.6</v>
          </cell>
          <cell r="D456">
            <v>180300</v>
          </cell>
          <cell r="G456">
            <v>965100</v>
          </cell>
          <cell r="M456">
            <v>265100</v>
          </cell>
        </row>
        <row r="457">
          <cell r="A457">
            <v>38370</v>
          </cell>
          <cell r="B457">
            <v>4131945.02</v>
          </cell>
          <cell r="C457">
            <v>203676.65</v>
          </cell>
          <cell r="D457">
            <v>947500</v>
          </cell>
          <cell r="G457">
            <v>149100</v>
          </cell>
          <cell r="M457">
            <v>149100</v>
          </cell>
        </row>
        <row r="458">
          <cell r="A458">
            <v>38371</v>
          </cell>
          <cell r="B458">
            <v>3119138.5</v>
          </cell>
          <cell r="C458">
            <v>165736.70000000001</v>
          </cell>
          <cell r="D458">
            <v>122100</v>
          </cell>
          <cell r="G458">
            <v>186000</v>
          </cell>
          <cell r="M458">
            <v>186000</v>
          </cell>
        </row>
        <row r="459">
          <cell r="A459">
            <v>38372</v>
          </cell>
          <cell r="B459">
            <v>2984794.85</v>
          </cell>
          <cell r="C459">
            <v>161737.29999999999</v>
          </cell>
          <cell r="D459">
            <v>177400</v>
          </cell>
          <cell r="G459">
            <v>149200</v>
          </cell>
          <cell r="M459">
            <v>149200</v>
          </cell>
        </row>
        <row r="460">
          <cell r="A460">
            <v>38373</v>
          </cell>
          <cell r="B460">
            <v>1360072.22</v>
          </cell>
          <cell r="C460">
            <v>157422.17000000001</v>
          </cell>
          <cell r="D460">
            <v>134900</v>
          </cell>
          <cell r="G460">
            <v>131800</v>
          </cell>
          <cell r="M460">
            <v>131800</v>
          </cell>
        </row>
        <row r="461">
          <cell r="A461">
            <v>38376</v>
          </cell>
          <cell r="B461">
            <v>1204089.51</v>
          </cell>
          <cell r="C461">
            <v>162646.85999999999</v>
          </cell>
          <cell r="D461">
            <v>105500</v>
          </cell>
          <cell r="G461">
            <v>141600</v>
          </cell>
          <cell r="M461">
            <v>141600</v>
          </cell>
        </row>
        <row r="462">
          <cell r="A462">
            <v>38377</v>
          </cell>
          <cell r="B462">
            <v>1081579.6200000001</v>
          </cell>
          <cell r="C462">
            <v>190044.17</v>
          </cell>
          <cell r="D462">
            <v>96600</v>
          </cell>
          <cell r="G462">
            <v>158900</v>
          </cell>
          <cell r="M462">
            <v>158900</v>
          </cell>
        </row>
        <row r="463">
          <cell r="A463">
            <v>38378</v>
          </cell>
          <cell r="B463">
            <v>951681.47</v>
          </cell>
          <cell r="C463">
            <v>162127.03</v>
          </cell>
          <cell r="D463">
            <v>153500</v>
          </cell>
          <cell r="G463">
            <v>114600</v>
          </cell>
          <cell r="M463">
            <v>114600</v>
          </cell>
        </row>
        <row r="464">
          <cell r="A464">
            <v>38379</v>
          </cell>
          <cell r="B464">
            <v>776017.86</v>
          </cell>
          <cell r="C464">
            <v>176524.03</v>
          </cell>
          <cell r="D464">
            <v>77800</v>
          </cell>
          <cell r="G464">
            <v>343300.96</v>
          </cell>
          <cell r="M464">
            <v>58900</v>
          </cell>
        </row>
        <row r="465">
          <cell r="A465">
            <v>38380</v>
          </cell>
          <cell r="B465">
            <v>689855.94</v>
          </cell>
          <cell r="C465">
            <v>187882.03</v>
          </cell>
          <cell r="D465">
            <v>42600</v>
          </cell>
          <cell r="G465">
            <v>112400</v>
          </cell>
          <cell r="M465">
            <v>112400</v>
          </cell>
        </row>
        <row r="466">
          <cell r="A466">
            <v>38383</v>
          </cell>
          <cell r="B466">
            <v>357929.7</v>
          </cell>
          <cell r="C466">
            <v>221197.29</v>
          </cell>
          <cell r="D466">
            <v>74100</v>
          </cell>
          <cell r="E466">
            <v>9408175</v>
          </cell>
          <cell r="G466">
            <v>259200</v>
          </cell>
          <cell r="M466">
            <v>259200</v>
          </cell>
        </row>
        <row r="467">
          <cell r="A467">
            <v>38384</v>
          </cell>
          <cell r="B467">
            <v>9655465.1300000008</v>
          </cell>
          <cell r="C467">
            <v>331002.94</v>
          </cell>
          <cell r="D467">
            <v>112500</v>
          </cell>
          <cell r="G467">
            <v>234800</v>
          </cell>
          <cell r="M467">
            <v>234800</v>
          </cell>
        </row>
        <row r="468">
          <cell r="A468">
            <v>38385</v>
          </cell>
          <cell r="B468">
            <v>9495522.2799999993</v>
          </cell>
          <cell r="C468">
            <v>280177.84000000003</v>
          </cell>
          <cell r="D468">
            <v>229700</v>
          </cell>
          <cell r="G468">
            <v>109800</v>
          </cell>
          <cell r="M468">
            <v>109800</v>
          </cell>
        </row>
        <row r="469">
          <cell r="A469">
            <v>38386</v>
          </cell>
          <cell r="B469">
            <v>9255667.3699999992</v>
          </cell>
          <cell r="C469">
            <v>261396.72</v>
          </cell>
          <cell r="D469">
            <v>97800</v>
          </cell>
          <cell r="G469">
            <v>57100</v>
          </cell>
          <cell r="M469">
            <v>57100</v>
          </cell>
        </row>
        <row r="470">
          <cell r="A470">
            <v>38387</v>
          </cell>
          <cell r="B470">
            <v>9143446.7699999996</v>
          </cell>
          <cell r="C470">
            <v>276346.78999999998</v>
          </cell>
          <cell r="D470">
            <v>27700</v>
          </cell>
          <cell r="G470">
            <v>170900</v>
          </cell>
          <cell r="M470">
            <v>170900</v>
          </cell>
        </row>
        <row r="471">
          <cell r="A471">
            <v>38390</v>
          </cell>
          <cell r="B471">
            <v>9052331.1400000006</v>
          </cell>
          <cell r="C471">
            <v>276346.78999999998</v>
          </cell>
          <cell r="D471">
            <v>99000</v>
          </cell>
          <cell r="G471">
            <v>86800</v>
          </cell>
          <cell r="M471">
            <v>86800</v>
          </cell>
        </row>
        <row r="472">
          <cell r="A472">
            <v>38391</v>
          </cell>
          <cell r="B472">
            <v>8831419.6400000006</v>
          </cell>
          <cell r="C472">
            <v>276346.78999999998</v>
          </cell>
          <cell r="D472">
            <v>71900</v>
          </cell>
          <cell r="G472">
            <v>124400</v>
          </cell>
          <cell r="M472">
            <v>124400</v>
          </cell>
        </row>
        <row r="473">
          <cell r="A473">
            <v>38392</v>
          </cell>
          <cell r="B473">
            <v>8734639.8000000007</v>
          </cell>
          <cell r="C473">
            <v>276346.78999999998</v>
          </cell>
          <cell r="D473">
            <v>104700</v>
          </cell>
          <cell r="G473">
            <v>98400</v>
          </cell>
          <cell r="M473">
            <v>98400</v>
          </cell>
        </row>
        <row r="474">
          <cell r="A474">
            <v>38393</v>
          </cell>
          <cell r="B474">
            <v>8622244.2200000007</v>
          </cell>
          <cell r="C474">
            <v>276346.78999999998</v>
          </cell>
          <cell r="D474">
            <v>82100</v>
          </cell>
          <cell r="G474">
            <v>135600</v>
          </cell>
          <cell r="M474">
            <v>135600</v>
          </cell>
        </row>
        <row r="475">
          <cell r="A475">
            <v>38394</v>
          </cell>
          <cell r="B475">
            <v>8485632.1699999999</v>
          </cell>
          <cell r="C475">
            <v>276346.78999999998</v>
          </cell>
          <cell r="D475">
            <v>107600</v>
          </cell>
          <cell r="G475">
            <v>3321152</v>
          </cell>
          <cell r="M475">
            <v>130200</v>
          </cell>
        </row>
        <row r="476">
          <cell r="A476">
            <v>38397</v>
          </cell>
          <cell r="B476">
            <v>8357526.8899999997</v>
          </cell>
          <cell r="C476">
            <v>188473.85</v>
          </cell>
          <cell r="D476">
            <v>3265852</v>
          </cell>
          <cell r="G476">
            <v>111000</v>
          </cell>
          <cell r="M476">
            <v>111000</v>
          </cell>
        </row>
        <row r="477">
          <cell r="A477">
            <v>38398</v>
          </cell>
          <cell r="B477">
            <v>5082636.72</v>
          </cell>
          <cell r="C477">
            <v>187828.77</v>
          </cell>
          <cell r="D477">
            <v>102600</v>
          </cell>
          <cell r="G477">
            <v>156600</v>
          </cell>
          <cell r="M477">
            <v>156600</v>
          </cell>
        </row>
        <row r="478">
          <cell r="A478">
            <v>38399</v>
          </cell>
          <cell r="B478">
            <v>4948932.53</v>
          </cell>
          <cell r="C478">
            <v>187509.26</v>
          </cell>
          <cell r="D478">
            <v>125400</v>
          </cell>
          <cell r="G478">
            <v>1032700</v>
          </cell>
          <cell r="M478">
            <v>261000</v>
          </cell>
        </row>
        <row r="479">
          <cell r="A479">
            <v>38400</v>
          </cell>
          <cell r="B479">
            <v>4788512.24</v>
          </cell>
          <cell r="C479">
            <v>201427.79</v>
          </cell>
          <cell r="D479">
            <v>992500</v>
          </cell>
          <cell r="G479">
            <v>173700</v>
          </cell>
          <cell r="M479">
            <v>173700</v>
          </cell>
        </row>
        <row r="480">
          <cell r="A480">
            <v>38401</v>
          </cell>
          <cell r="B480">
            <v>3778814.76</v>
          </cell>
          <cell r="C480">
            <v>213910.25</v>
          </cell>
          <cell r="D480">
            <v>144700</v>
          </cell>
          <cell r="G480">
            <v>1652704.34</v>
          </cell>
          <cell r="M480">
            <v>132500.00000000012</v>
          </cell>
        </row>
        <row r="481">
          <cell r="A481">
            <v>38404</v>
          </cell>
          <cell r="B481">
            <v>3613500.53</v>
          </cell>
          <cell r="C481">
            <v>215887.27</v>
          </cell>
          <cell r="D481">
            <v>1652704.34</v>
          </cell>
          <cell r="G481">
            <v>129100</v>
          </cell>
          <cell r="M481">
            <v>129100</v>
          </cell>
        </row>
        <row r="482">
          <cell r="A482">
            <v>38405</v>
          </cell>
          <cell r="B482">
            <v>1917049.2</v>
          </cell>
          <cell r="C482">
            <v>196903.05</v>
          </cell>
          <cell r="D482">
            <v>106100</v>
          </cell>
          <cell r="G482">
            <v>107200</v>
          </cell>
          <cell r="M482">
            <v>107200</v>
          </cell>
        </row>
        <row r="483">
          <cell r="A483">
            <v>38406</v>
          </cell>
          <cell r="B483">
            <v>1037169.87</v>
          </cell>
          <cell r="C483">
            <v>179847.01</v>
          </cell>
          <cell r="D483">
            <v>94700</v>
          </cell>
          <cell r="G483">
            <v>343500</v>
          </cell>
          <cell r="M483">
            <v>127416</v>
          </cell>
        </row>
        <row r="484">
          <cell r="A484">
            <v>38407</v>
          </cell>
          <cell r="B484">
            <v>927162.54</v>
          </cell>
          <cell r="C484">
            <v>191168.88</v>
          </cell>
          <cell r="D484">
            <v>316000</v>
          </cell>
          <cell r="G484">
            <v>396400.64000000001</v>
          </cell>
          <cell r="M484">
            <v>138000</v>
          </cell>
        </row>
        <row r="485">
          <cell r="A485">
            <v>38408</v>
          </cell>
          <cell r="B485">
            <v>551857.11</v>
          </cell>
          <cell r="C485">
            <v>165369.01999999999</v>
          </cell>
          <cell r="D485">
            <v>383200.64</v>
          </cell>
          <cell r="G485">
            <v>0</v>
          </cell>
          <cell r="M485">
            <v>0</v>
          </cell>
        </row>
        <row r="486">
          <cell r="A486">
            <v>38411</v>
          </cell>
          <cell r="B486">
            <v>158980.45000000001</v>
          </cell>
          <cell r="C486">
            <v>154245.85999999999</v>
          </cell>
          <cell r="D486">
            <v>0</v>
          </cell>
          <cell r="E486">
            <v>9192000</v>
          </cell>
          <cell r="G486">
            <v>483400</v>
          </cell>
          <cell r="M486">
            <v>483400</v>
          </cell>
        </row>
        <row r="487">
          <cell r="A487">
            <v>38412</v>
          </cell>
          <cell r="B487">
            <v>9327246.3200000003</v>
          </cell>
          <cell r="C487">
            <v>228176.74</v>
          </cell>
          <cell r="D487">
            <v>386400</v>
          </cell>
          <cell r="G487">
            <v>118000</v>
          </cell>
          <cell r="M487">
            <v>118000</v>
          </cell>
        </row>
        <row r="488">
          <cell r="A488">
            <v>38413</v>
          </cell>
          <cell r="B488">
            <v>8929133.1699999999</v>
          </cell>
          <cell r="C488">
            <v>262638.12</v>
          </cell>
          <cell r="D488">
            <v>70100</v>
          </cell>
          <cell r="G488">
            <v>171300</v>
          </cell>
          <cell r="M488">
            <v>171300</v>
          </cell>
        </row>
        <row r="489">
          <cell r="A489">
            <v>38414</v>
          </cell>
          <cell r="B489">
            <v>8840498.7699999996</v>
          </cell>
          <cell r="C489">
            <v>304001.3</v>
          </cell>
          <cell r="D489">
            <v>110800</v>
          </cell>
          <cell r="G489">
            <v>169000</v>
          </cell>
          <cell r="M489">
            <v>169000</v>
          </cell>
        </row>
        <row r="490">
          <cell r="A490">
            <v>38415</v>
          </cell>
          <cell r="B490">
            <v>8696511.2100000009</v>
          </cell>
          <cell r="C490">
            <v>301717.14</v>
          </cell>
          <cell r="D490">
            <v>138000</v>
          </cell>
          <cell r="G490">
            <v>81800</v>
          </cell>
          <cell r="M490">
            <v>81800</v>
          </cell>
        </row>
        <row r="491">
          <cell r="A491">
            <v>38418</v>
          </cell>
          <cell r="B491">
            <v>8479717.25</v>
          </cell>
          <cell r="C491">
            <v>236410.2</v>
          </cell>
          <cell r="D491">
            <v>66500</v>
          </cell>
          <cell r="G491">
            <v>81900</v>
          </cell>
          <cell r="M491">
            <v>81900</v>
          </cell>
        </row>
        <row r="492">
          <cell r="A492">
            <v>38419</v>
          </cell>
          <cell r="B492">
            <v>8353174.2300000004</v>
          </cell>
          <cell r="C492">
            <v>190532.55</v>
          </cell>
          <cell r="D492">
            <v>66900</v>
          </cell>
          <cell r="G492">
            <v>150500</v>
          </cell>
          <cell r="M492">
            <v>150500</v>
          </cell>
        </row>
        <row r="493">
          <cell r="A493">
            <v>38420</v>
          </cell>
          <cell r="B493">
            <v>8259337.3300000001</v>
          </cell>
          <cell r="C493">
            <v>177842.21</v>
          </cell>
          <cell r="D493">
            <v>136100</v>
          </cell>
          <cell r="G493">
            <v>184800</v>
          </cell>
          <cell r="M493">
            <v>184800</v>
          </cell>
        </row>
        <row r="494">
          <cell r="A494">
            <v>38421</v>
          </cell>
          <cell r="B494">
            <v>8117585.7000000002</v>
          </cell>
          <cell r="C494">
            <v>187194.12</v>
          </cell>
          <cell r="D494">
            <v>163500</v>
          </cell>
          <cell r="G494">
            <v>146700</v>
          </cell>
          <cell r="M494">
            <v>146700</v>
          </cell>
        </row>
        <row r="495">
          <cell r="A495">
            <v>38422</v>
          </cell>
          <cell r="B495">
            <v>7948588.29</v>
          </cell>
          <cell r="C495">
            <v>187169.4</v>
          </cell>
          <cell r="D495">
            <v>141200</v>
          </cell>
          <cell r="G495">
            <v>3436544.64</v>
          </cell>
          <cell r="M495">
            <v>108700</v>
          </cell>
        </row>
        <row r="496">
          <cell r="A496">
            <v>38425</v>
          </cell>
          <cell r="B496">
            <v>7797124.5800000001</v>
          </cell>
          <cell r="C496">
            <v>187041.12</v>
          </cell>
          <cell r="D496">
            <v>3426344.64</v>
          </cell>
          <cell r="G496">
            <v>179300</v>
          </cell>
          <cell r="M496">
            <v>179300</v>
          </cell>
        </row>
        <row r="497">
          <cell r="A497">
            <v>38426</v>
          </cell>
          <cell r="B497">
            <v>4320770.29</v>
          </cell>
          <cell r="C497">
            <v>176078.13</v>
          </cell>
          <cell r="D497">
            <v>139900</v>
          </cell>
          <cell r="G497">
            <v>267200</v>
          </cell>
          <cell r="M497">
            <v>267200</v>
          </cell>
        </row>
        <row r="498">
          <cell r="A498">
            <v>38427</v>
          </cell>
          <cell r="B498">
            <v>4157876.88</v>
          </cell>
          <cell r="C498">
            <v>216003.79</v>
          </cell>
          <cell r="D498">
            <v>198200</v>
          </cell>
          <cell r="G498">
            <v>1036800</v>
          </cell>
          <cell r="M498">
            <v>281596.80000000005</v>
          </cell>
        </row>
        <row r="499">
          <cell r="A499">
            <v>38428</v>
          </cell>
          <cell r="B499">
            <v>3954733.97</v>
          </cell>
          <cell r="C499">
            <v>287544.51</v>
          </cell>
          <cell r="D499">
            <v>952800</v>
          </cell>
          <cell r="G499">
            <v>440200</v>
          </cell>
          <cell r="M499">
            <v>229200</v>
          </cell>
        </row>
        <row r="500">
          <cell r="A500">
            <v>38429</v>
          </cell>
          <cell r="B500">
            <v>2914645.63</v>
          </cell>
          <cell r="C500">
            <v>327934.69</v>
          </cell>
          <cell r="D500">
            <v>313000</v>
          </cell>
          <cell r="E500">
            <v>2718000</v>
          </cell>
          <cell r="G500">
            <v>1749333</v>
          </cell>
          <cell r="M500">
            <v>245800.00000000012</v>
          </cell>
        </row>
        <row r="501">
          <cell r="A501">
            <v>38432</v>
          </cell>
          <cell r="B501">
            <v>5307005.24</v>
          </cell>
          <cell r="C501">
            <v>396431.98</v>
          </cell>
          <cell r="D501">
            <v>1749333</v>
          </cell>
          <cell r="G501">
            <v>273600</v>
          </cell>
          <cell r="M501">
            <v>273600</v>
          </cell>
        </row>
        <row r="502">
          <cell r="A502">
            <v>38433</v>
          </cell>
          <cell r="B502">
            <v>3708544.27</v>
          </cell>
          <cell r="C502">
            <v>433526.66</v>
          </cell>
          <cell r="D502">
            <v>222300</v>
          </cell>
          <cell r="G502">
            <v>468100</v>
          </cell>
          <cell r="M502">
            <v>468100</v>
          </cell>
        </row>
        <row r="503">
          <cell r="A503">
            <v>38434</v>
          </cell>
          <cell r="B503">
            <v>3447568.08</v>
          </cell>
          <cell r="C503">
            <v>543264.98</v>
          </cell>
          <cell r="D503">
            <v>319100</v>
          </cell>
          <cell r="G503">
            <v>237200</v>
          </cell>
          <cell r="M503">
            <v>237200</v>
          </cell>
        </row>
        <row r="504">
          <cell r="A504">
            <v>38435</v>
          </cell>
          <cell r="B504">
            <v>2932728.65</v>
          </cell>
          <cell r="C504">
            <v>543264.98</v>
          </cell>
          <cell r="D504">
            <v>153700</v>
          </cell>
          <cell r="G504">
            <v>291500</v>
          </cell>
          <cell r="M504">
            <v>291500</v>
          </cell>
        </row>
        <row r="505">
          <cell r="A505">
            <v>38440</v>
          </cell>
          <cell r="B505">
            <v>2752120.42</v>
          </cell>
          <cell r="C505">
            <v>431623.94</v>
          </cell>
          <cell r="D505">
            <v>266800</v>
          </cell>
          <cell r="G505">
            <v>1645639.14</v>
          </cell>
          <cell r="M505">
            <v>430619.06999999983</v>
          </cell>
        </row>
        <row r="506">
          <cell r="A506">
            <v>38441</v>
          </cell>
          <cell r="B506">
            <v>2313765.0499999998</v>
          </cell>
          <cell r="C506">
            <v>344882.6</v>
          </cell>
          <cell r="D506">
            <v>1574639.14</v>
          </cell>
          <cell r="G506">
            <v>250500</v>
          </cell>
          <cell r="M506">
            <v>250500</v>
          </cell>
        </row>
        <row r="507">
          <cell r="A507">
            <v>38442</v>
          </cell>
          <cell r="B507">
            <v>710844.67</v>
          </cell>
          <cell r="C507">
            <v>356537.95</v>
          </cell>
          <cell r="D507">
            <v>209600</v>
          </cell>
          <cell r="E507">
            <v>9616000</v>
          </cell>
          <cell r="G507">
            <v>335300</v>
          </cell>
          <cell r="M507">
            <v>335300</v>
          </cell>
        </row>
        <row r="508">
          <cell r="A508">
            <v>38443</v>
          </cell>
          <cell r="B508">
            <v>10066040.779999999</v>
          </cell>
          <cell r="C508">
            <v>326297.67</v>
          </cell>
          <cell r="D508">
            <v>308300</v>
          </cell>
          <cell r="G508">
            <v>346600</v>
          </cell>
          <cell r="M508">
            <v>346600</v>
          </cell>
        </row>
        <row r="509">
          <cell r="A509">
            <v>38446</v>
          </cell>
          <cell r="B509">
            <v>9714941.3000000007</v>
          </cell>
          <cell r="C509">
            <v>408263.95</v>
          </cell>
          <cell r="D509">
            <v>217700</v>
          </cell>
          <cell r="G509">
            <v>124500</v>
          </cell>
          <cell r="M509">
            <v>124500</v>
          </cell>
        </row>
        <row r="510">
          <cell r="A510">
            <v>38447</v>
          </cell>
          <cell r="B510">
            <v>9448316.8800000008</v>
          </cell>
          <cell r="C510">
            <v>378686.76</v>
          </cell>
          <cell r="D510">
            <v>104800</v>
          </cell>
          <cell r="G510">
            <v>141100</v>
          </cell>
          <cell r="M510">
            <v>141100</v>
          </cell>
        </row>
        <row r="511">
          <cell r="A511">
            <v>38448</v>
          </cell>
          <cell r="B511">
            <v>9135375.5500000007</v>
          </cell>
          <cell r="C511">
            <v>198003.61</v>
          </cell>
          <cell r="D511">
            <v>122800</v>
          </cell>
          <cell r="G511">
            <v>130900</v>
          </cell>
          <cell r="M511">
            <v>130900</v>
          </cell>
        </row>
        <row r="512">
          <cell r="A512">
            <v>38449</v>
          </cell>
          <cell r="B512">
            <v>8981188.5099999998</v>
          </cell>
          <cell r="C512">
            <v>220173.05</v>
          </cell>
          <cell r="D512">
            <v>77100</v>
          </cell>
          <cell r="G512">
            <v>158600</v>
          </cell>
          <cell r="M512">
            <v>158600</v>
          </cell>
        </row>
        <row r="513">
          <cell r="A513">
            <v>38450</v>
          </cell>
          <cell r="B513">
            <v>8874855.0899999999</v>
          </cell>
          <cell r="C513">
            <v>199903.01</v>
          </cell>
          <cell r="D513">
            <v>149000</v>
          </cell>
          <cell r="G513">
            <v>126500</v>
          </cell>
          <cell r="M513">
            <v>126500</v>
          </cell>
        </row>
        <row r="514">
          <cell r="A514">
            <v>38453</v>
          </cell>
          <cell r="B514">
            <v>8718429.75</v>
          </cell>
          <cell r="C514">
            <v>212484.01</v>
          </cell>
          <cell r="D514">
            <v>106200</v>
          </cell>
          <cell r="G514">
            <v>51800</v>
          </cell>
          <cell r="M514">
            <v>51800</v>
          </cell>
        </row>
        <row r="515">
          <cell r="A515">
            <v>38454</v>
          </cell>
          <cell r="B515">
            <v>8575320.2899999991</v>
          </cell>
          <cell r="C515">
            <v>177893.58</v>
          </cell>
          <cell r="D515">
            <v>49000</v>
          </cell>
          <cell r="G515">
            <v>189800</v>
          </cell>
          <cell r="M515">
            <v>189800</v>
          </cell>
        </row>
        <row r="516">
          <cell r="A516">
            <v>38455</v>
          </cell>
          <cell r="B516">
            <v>8487378.7200000007</v>
          </cell>
          <cell r="C516">
            <v>163018.85999999999</v>
          </cell>
          <cell r="D516">
            <v>165300</v>
          </cell>
          <cell r="G516">
            <v>3303455.99</v>
          </cell>
          <cell r="M516">
            <v>212400</v>
          </cell>
        </row>
        <row r="517">
          <cell r="A517">
            <v>38456</v>
          </cell>
          <cell r="B517">
            <v>8312613.2000000002</v>
          </cell>
          <cell r="C517">
            <v>170899.16</v>
          </cell>
          <cell r="D517">
            <v>3291555.99</v>
          </cell>
          <cell r="G517">
            <v>158800</v>
          </cell>
          <cell r="M517">
            <v>158800</v>
          </cell>
        </row>
        <row r="518">
          <cell r="A518">
            <v>38457</v>
          </cell>
          <cell r="B518">
            <v>5015794.41</v>
          </cell>
          <cell r="C518">
            <v>185522.18</v>
          </cell>
          <cell r="D518">
            <v>137600</v>
          </cell>
          <cell r="G518">
            <v>206000</v>
          </cell>
          <cell r="M518">
            <v>206000</v>
          </cell>
        </row>
        <row r="519">
          <cell r="A519">
            <v>38460</v>
          </cell>
          <cell r="B519">
            <v>4857864.6100000003</v>
          </cell>
          <cell r="C519">
            <v>200352.14</v>
          </cell>
          <cell r="D519">
            <v>165700</v>
          </cell>
          <cell r="G519">
            <v>86900</v>
          </cell>
          <cell r="M519">
            <v>86900</v>
          </cell>
        </row>
        <row r="520">
          <cell r="A520">
            <v>38461</v>
          </cell>
          <cell r="B520">
            <v>4682807.43</v>
          </cell>
          <cell r="C520">
            <v>194964.66</v>
          </cell>
          <cell r="D520">
            <v>83400</v>
          </cell>
          <cell r="G520">
            <v>376400</v>
          </cell>
          <cell r="M520">
            <v>376400</v>
          </cell>
        </row>
        <row r="521">
          <cell r="A521">
            <v>38462</v>
          </cell>
          <cell r="B521">
            <v>4569058.1100000003</v>
          </cell>
          <cell r="C521">
            <v>215958.53</v>
          </cell>
          <cell r="D521">
            <v>325000</v>
          </cell>
          <cell r="G521">
            <v>927018.14</v>
          </cell>
          <cell r="M521">
            <v>162600.00000000012</v>
          </cell>
        </row>
        <row r="522">
          <cell r="A522">
            <v>38463</v>
          </cell>
          <cell r="B522">
            <v>4228151.42</v>
          </cell>
          <cell r="C522">
            <v>257003.44</v>
          </cell>
          <cell r="D522">
            <v>869218.14</v>
          </cell>
          <cell r="G522">
            <v>961627.4</v>
          </cell>
          <cell r="M522">
            <v>225500</v>
          </cell>
        </row>
        <row r="523">
          <cell r="A523">
            <v>38464</v>
          </cell>
          <cell r="B523">
            <v>3348709.6</v>
          </cell>
          <cell r="C523">
            <v>332513.78999999998</v>
          </cell>
          <cell r="D523">
            <v>875827.4</v>
          </cell>
          <cell r="G523">
            <v>70500</v>
          </cell>
          <cell r="M523">
            <v>70500</v>
          </cell>
        </row>
        <row r="524">
          <cell r="A524">
            <v>38467</v>
          </cell>
          <cell r="B524">
            <v>2442537.34</v>
          </cell>
          <cell r="C524">
            <v>312633.48</v>
          </cell>
          <cell r="D524">
            <v>59300</v>
          </cell>
          <cell r="G524">
            <v>823600</v>
          </cell>
          <cell r="M524">
            <v>105188.43999999994</v>
          </cell>
        </row>
        <row r="525">
          <cell r="A525">
            <v>38468</v>
          </cell>
          <cell r="B525">
            <v>2301522.4900000002</v>
          </cell>
          <cell r="C525">
            <v>275721.89</v>
          </cell>
          <cell r="D525">
            <v>780000</v>
          </cell>
          <cell r="G525">
            <v>150400</v>
          </cell>
          <cell r="M525">
            <v>150400</v>
          </cell>
        </row>
        <row r="526">
          <cell r="A526">
            <v>38469</v>
          </cell>
          <cell r="B526">
            <v>1453149.77</v>
          </cell>
          <cell r="C526">
            <v>213098.68</v>
          </cell>
          <cell r="D526">
            <v>143200</v>
          </cell>
          <cell r="G526">
            <v>500155.48</v>
          </cell>
          <cell r="M526">
            <v>226800</v>
          </cell>
        </row>
        <row r="527">
          <cell r="A527">
            <v>38470</v>
          </cell>
          <cell r="B527">
            <v>1282944.01</v>
          </cell>
          <cell r="C527">
            <v>212373.56</v>
          </cell>
          <cell r="D527">
            <v>476655.48</v>
          </cell>
          <cell r="G527">
            <v>84600</v>
          </cell>
          <cell r="M527">
            <v>84600</v>
          </cell>
        </row>
        <row r="528">
          <cell r="A528">
            <v>38471</v>
          </cell>
          <cell r="B528">
            <v>763004.9</v>
          </cell>
          <cell r="C528">
            <v>192262.04</v>
          </cell>
          <cell r="D528">
            <v>61400</v>
          </cell>
          <cell r="E528">
            <v>7480000</v>
          </cell>
          <cell r="G528">
            <v>99800</v>
          </cell>
          <cell r="M528">
            <v>99800</v>
          </cell>
        </row>
        <row r="529">
          <cell r="A529">
            <v>38475</v>
          </cell>
          <cell r="B529">
            <v>8144170.3899999997</v>
          </cell>
          <cell r="C529">
            <v>182788.16</v>
          </cell>
          <cell r="D529">
            <v>77900</v>
          </cell>
          <cell r="G529">
            <v>229700</v>
          </cell>
          <cell r="M529">
            <v>229700</v>
          </cell>
        </row>
        <row r="530">
          <cell r="A530">
            <v>38476</v>
          </cell>
          <cell r="B530">
            <v>8040986.3300000001</v>
          </cell>
          <cell r="C530">
            <v>171573.66</v>
          </cell>
          <cell r="D530">
            <v>214700</v>
          </cell>
          <cell r="G530">
            <v>198800</v>
          </cell>
          <cell r="M530">
            <v>198800</v>
          </cell>
        </row>
        <row r="531">
          <cell r="A531">
            <v>38477</v>
          </cell>
          <cell r="B531">
            <v>7799663.4100000001</v>
          </cell>
          <cell r="C531">
            <v>187559.51</v>
          </cell>
          <cell r="D531">
            <v>155900</v>
          </cell>
          <cell r="G531">
            <v>59800</v>
          </cell>
          <cell r="M531">
            <v>59800</v>
          </cell>
        </row>
        <row r="532">
          <cell r="A532">
            <v>38478</v>
          </cell>
          <cell r="B532">
            <v>7628432.7599999998</v>
          </cell>
          <cell r="C532">
            <v>175306.17</v>
          </cell>
          <cell r="D532">
            <v>56200</v>
          </cell>
          <cell r="G532">
            <v>140300</v>
          </cell>
          <cell r="M532">
            <v>140300</v>
          </cell>
        </row>
        <row r="533">
          <cell r="A533">
            <v>38481</v>
          </cell>
          <cell r="B533">
            <v>7628432.7599999998</v>
          </cell>
          <cell r="C533">
            <v>175306.17</v>
          </cell>
          <cell r="D533">
            <v>103700</v>
          </cell>
          <cell r="G533">
            <v>135800</v>
          </cell>
          <cell r="M533">
            <v>135800</v>
          </cell>
        </row>
        <row r="534">
          <cell r="A534">
            <v>38482</v>
          </cell>
          <cell r="B534">
            <v>7423038.6600000001</v>
          </cell>
          <cell r="C534">
            <v>175966.44</v>
          </cell>
          <cell r="D534">
            <v>125800</v>
          </cell>
          <cell r="G534">
            <v>100200</v>
          </cell>
          <cell r="M534">
            <v>100200</v>
          </cell>
        </row>
        <row r="535">
          <cell r="A535">
            <v>38483</v>
          </cell>
          <cell r="B535">
            <v>7281246.1000000006</v>
          </cell>
          <cell r="C535">
            <v>187747.82</v>
          </cell>
          <cell r="D535">
            <v>72400</v>
          </cell>
          <cell r="G535">
            <v>3041179.24</v>
          </cell>
          <cell r="M535">
            <v>3041179.24</v>
          </cell>
        </row>
        <row r="536">
          <cell r="A536">
            <v>38484</v>
          </cell>
          <cell r="B536">
            <v>7208111.2400000002</v>
          </cell>
          <cell r="C536">
            <v>209783.81</v>
          </cell>
          <cell r="D536">
            <v>3002279.24</v>
          </cell>
          <cell r="G536">
            <v>188600</v>
          </cell>
          <cell r="M536">
            <v>188600</v>
          </cell>
        </row>
        <row r="537">
          <cell r="A537">
            <v>38485</v>
          </cell>
          <cell r="B537">
            <v>4160999.15</v>
          </cell>
          <cell r="C537">
            <v>203645.97</v>
          </cell>
          <cell r="D537">
            <v>183000</v>
          </cell>
          <cell r="G537">
            <v>195200</v>
          </cell>
          <cell r="M537">
            <v>195200</v>
          </cell>
        </row>
        <row r="538">
          <cell r="A538">
            <v>38488</v>
          </cell>
          <cell r="B538">
            <v>3949421.04</v>
          </cell>
          <cell r="C538">
            <v>202353.7</v>
          </cell>
          <cell r="D538">
            <v>173700</v>
          </cell>
          <cell r="G538">
            <v>168100</v>
          </cell>
          <cell r="M538">
            <v>168100</v>
          </cell>
        </row>
        <row r="539">
          <cell r="A539">
            <v>38489</v>
          </cell>
          <cell r="B539">
            <v>3553680.14</v>
          </cell>
          <cell r="C539">
            <v>183363.92</v>
          </cell>
          <cell r="D539">
            <v>149400</v>
          </cell>
          <cell r="G539">
            <v>164300</v>
          </cell>
          <cell r="M539">
            <v>164300</v>
          </cell>
        </row>
        <row r="540">
          <cell r="A540">
            <v>38490</v>
          </cell>
          <cell r="B540">
            <v>3391142.67</v>
          </cell>
          <cell r="C540">
            <v>183412.99</v>
          </cell>
          <cell r="D540">
            <v>153300</v>
          </cell>
          <cell r="G540">
            <v>206600</v>
          </cell>
          <cell r="M540">
            <v>206600</v>
          </cell>
        </row>
        <row r="541">
          <cell r="A541">
            <v>38491</v>
          </cell>
          <cell r="B541">
            <v>3217622.62</v>
          </cell>
          <cell r="C541">
            <v>167763.57</v>
          </cell>
          <cell r="D541">
            <v>200900</v>
          </cell>
          <cell r="G541">
            <v>313200</v>
          </cell>
          <cell r="M541">
            <v>313200</v>
          </cell>
        </row>
        <row r="542">
          <cell r="A542">
            <v>38492</v>
          </cell>
          <cell r="B542">
            <v>2280174.62</v>
          </cell>
          <cell r="C542">
            <v>151178.23000000001</v>
          </cell>
          <cell r="D542">
            <v>195800</v>
          </cell>
          <cell r="G542">
            <v>108600</v>
          </cell>
          <cell r="M542">
            <v>108600</v>
          </cell>
        </row>
        <row r="543">
          <cell r="A543">
            <v>38495</v>
          </cell>
          <cell r="B543">
            <v>2083075.48</v>
          </cell>
          <cell r="C543">
            <v>279865.69</v>
          </cell>
          <cell r="D543">
            <v>90700</v>
          </cell>
          <cell r="G543">
            <v>100800</v>
          </cell>
          <cell r="M543">
            <v>100800</v>
          </cell>
        </row>
        <row r="544">
          <cell r="A544">
            <v>38496</v>
          </cell>
          <cell r="B544">
            <v>1988945.57</v>
          </cell>
          <cell r="C544">
            <v>287794.28000000003</v>
          </cell>
          <cell r="D544">
            <v>84900</v>
          </cell>
          <cell r="G544">
            <v>168200</v>
          </cell>
          <cell r="M544">
            <v>168200</v>
          </cell>
        </row>
        <row r="545">
          <cell r="A545">
            <v>38497</v>
          </cell>
          <cell r="B545">
            <v>1893911.3</v>
          </cell>
          <cell r="C545">
            <v>295383.95</v>
          </cell>
          <cell r="D545">
            <v>148900</v>
          </cell>
          <cell r="G545">
            <v>117000</v>
          </cell>
          <cell r="M545">
            <v>117000</v>
          </cell>
        </row>
        <row r="546">
          <cell r="A546">
            <v>38498</v>
          </cell>
          <cell r="B546">
            <v>1724496.12</v>
          </cell>
          <cell r="C546">
            <v>290012.96999999997</v>
          </cell>
          <cell r="D546">
            <v>103700</v>
          </cell>
          <cell r="G546">
            <v>352158.33999999997</v>
          </cell>
          <cell r="M546">
            <v>128399.99999999997</v>
          </cell>
        </row>
        <row r="547">
          <cell r="A547">
            <v>38499</v>
          </cell>
          <cell r="B547">
            <v>1573366.69</v>
          </cell>
          <cell r="C547">
            <v>269586.90999999997</v>
          </cell>
          <cell r="D547">
            <v>324586.34000000003</v>
          </cell>
          <cell r="G547">
            <v>129900</v>
          </cell>
          <cell r="M547">
            <v>129900</v>
          </cell>
        </row>
        <row r="548">
          <cell r="A548">
            <v>38503</v>
          </cell>
          <cell r="B548">
            <v>1238162.42</v>
          </cell>
          <cell r="C548">
            <v>261541.54</v>
          </cell>
          <cell r="D548">
            <v>126400</v>
          </cell>
          <cell r="E548">
            <v>7956000</v>
          </cell>
          <cell r="G548">
            <v>134300</v>
          </cell>
          <cell r="M548">
            <v>134300</v>
          </cell>
        </row>
        <row r="549">
          <cell r="A549">
            <v>38504</v>
          </cell>
          <cell r="B549">
            <v>9043941.9499999993</v>
          </cell>
          <cell r="C549">
            <v>294882.28999999998</v>
          </cell>
          <cell r="D549">
            <v>77600</v>
          </cell>
          <cell r="G549">
            <v>78200</v>
          </cell>
          <cell r="M549">
            <v>78200</v>
          </cell>
        </row>
        <row r="550">
          <cell r="A550">
            <v>38505</v>
          </cell>
          <cell r="B550">
            <v>8940152.6400000006</v>
          </cell>
          <cell r="C550">
            <v>269914.38</v>
          </cell>
          <cell r="D550">
            <v>70000</v>
          </cell>
          <cell r="G550">
            <v>464600</v>
          </cell>
          <cell r="M550">
            <v>239600</v>
          </cell>
        </row>
        <row r="551">
          <cell r="A551">
            <v>38506</v>
          </cell>
          <cell r="B551">
            <v>8859774.3599999994</v>
          </cell>
          <cell r="C551">
            <v>280054.65999999997</v>
          </cell>
          <cell r="D551">
            <v>443800</v>
          </cell>
          <cell r="G551">
            <v>344500</v>
          </cell>
          <cell r="M551">
            <v>119500</v>
          </cell>
        </row>
        <row r="552">
          <cell r="A552">
            <v>38509</v>
          </cell>
          <cell r="B552">
            <v>8410991.5299999993</v>
          </cell>
          <cell r="C552">
            <v>307696.61</v>
          </cell>
          <cell r="D552">
            <v>311400</v>
          </cell>
          <cell r="G552">
            <v>104200</v>
          </cell>
          <cell r="M552">
            <v>104200</v>
          </cell>
        </row>
        <row r="553">
          <cell r="A553">
            <v>38510</v>
          </cell>
          <cell r="B553">
            <v>8075783.5300000003</v>
          </cell>
          <cell r="C553">
            <v>320081.49</v>
          </cell>
          <cell r="D553">
            <v>67900</v>
          </cell>
          <cell r="G553">
            <v>97600</v>
          </cell>
          <cell r="M553">
            <v>97600</v>
          </cell>
        </row>
        <row r="554">
          <cell r="A554">
            <v>38511</v>
          </cell>
          <cell r="B554">
            <v>7982600.6600000001</v>
          </cell>
          <cell r="C554">
            <v>303092</v>
          </cell>
          <cell r="D554">
            <v>88100</v>
          </cell>
          <cell r="G554">
            <v>143700</v>
          </cell>
          <cell r="M554">
            <v>143700</v>
          </cell>
        </row>
        <row r="555">
          <cell r="A555">
            <v>38512</v>
          </cell>
          <cell r="B555">
            <v>7871345.1500000004</v>
          </cell>
          <cell r="C555">
            <v>286402.36</v>
          </cell>
          <cell r="D555">
            <v>135300</v>
          </cell>
          <cell r="G555">
            <v>116000</v>
          </cell>
          <cell r="M555">
            <v>116000</v>
          </cell>
        </row>
        <row r="556">
          <cell r="A556">
            <v>38513</v>
          </cell>
          <cell r="B556">
            <v>7715734.54</v>
          </cell>
          <cell r="C556">
            <v>275103.26</v>
          </cell>
          <cell r="D556">
            <v>105400</v>
          </cell>
          <cell r="G556">
            <v>179700</v>
          </cell>
          <cell r="M556">
            <v>179700</v>
          </cell>
        </row>
        <row r="557">
          <cell r="A557">
            <v>38516</v>
          </cell>
          <cell r="B557">
            <v>7592767.21</v>
          </cell>
          <cell r="C557">
            <v>267297.5</v>
          </cell>
          <cell r="D557">
            <v>167300</v>
          </cell>
          <cell r="G557">
            <v>3218917.62</v>
          </cell>
          <cell r="M557">
            <v>179000</v>
          </cell>
        </row>
        <row r="558">
          <cell r="A558">
            <v>38517</v>
          </cell>
          <cell r="B558">
            <v>7380185.1699999999</v>
          </cell>
          <cell r="C558">
            <v>246438.84</v>
          </cell>
          <cell r="D558">
            <v>3194317.62</v>
          </cell>
          <cell r="G558">
            <v>314700</v>
          </cell>
          <cell r="M558">
            <v>314700</v>
          </cell>
        </row>
        <row r="559">
          <cell r="A559">
            <v>38518</v>
          </cell>
          <cell r="B559">
            <v>4178867.59</v>
          </cell>
          <cell r="C559">
            <v>279569.18</v>
          </cell>
          <cell r="D559">
            <v>274200</v>
          </cell>
          <cell r="G559">
            <v>913500</v>
          </cell>
          <cell r="M559">
            <v>189650.51</v>
          </cell>
        </row>
        <row r="560">
          <cell r="A560">
            <v>38519</v>
          </cell>
          <cell r="B560">
            <v>3891183.87</v>
          </cell>
          <cell r="C560">
            <v>302366.63</v>
          </cell>
          <cell r="D560">
            <v>878400</v>
          </cell>
          <cell r="G560">
            <v>112700</v>
          </cell>
          <cell r="M560">
            <v>112700</v>
          </cell>
        </row>
        <row r="561">
          <cell r="A561">
            <v>38520</v>
          </cell>
          <cell r="B561">
            <v>2973116.23</v>
          </cell>
          <cell r="C561">
            <v>275776.90000000002</v>
          </cell>
          <cell r="D561">
            <v>99000</v>
          </cell>
          <cell r="G561">
            <v>181400</v>
          </cell>
          <cell r="M561">
            <v>181400</v>
          </cell>
        </row>
        <row r="562">
          <cell r="A562">
            <v>38523</v>
          </cell>
          <cell r="B562">
            <v>2861962.45</v>
          </cell>
          <cell r="C562">
            <v>285485.32</v>
          </cell>
          <cell r="D562">
            <v>156500</v>
          </cell>
          <cell r="G562">
            <v>1502099.46</v>
          </cell>
          <cell r="M562">
            <v>133500</v>
          </cell>
        </row>
        <row r="563">
          <cell r="A563">
            <v>38524</v>
          </cell>
          <cell r="B563">
            <v>2673698.23</v>
          </cell>
          <cell r="C563">
            <v>283239.09999999998</v>
          </cell>
          <cell r="D563">
            <v>1472999.46</v>
          </cell>
          <cell r="G563">
            <v>97300</v>
          </cell>
          <cell r="M563">
            <v>97300</v>
          </cell>
        </row>
        <row r="564">
          <cell r="A564">
            <v>38525</v>
          </cell>
          <cell r="B564">
            <v>1179159.49</v>
          </cell>
          <cell r="C564">
            <v>267855.83</v>
          </cell>
          <cell r="D564">
            <v>90900</v>
          </cell>
          <cell r="G564">
            <v>95100</v>
          </cell>
          <cell r="M564">
            <v>95100</v>
          </cell>
        </row>
        <row r="565">
          <cell r="A565">
            <v>38526</v>
          </cell>
          <cell r="B565">
            <v>1069298.94</v>
          </cell>
          <cell r="C565">
            <v>262194.77</v>
          </cell>
          <cell r="D565">
            <v>77100</v>
          </cell>
          <cell r="G565">
            <v>132400</v>
          </cell>
          <cell r="M565">
            <v>132400</v>
          </cell>
        </row>
        <row r="566">
          <cell r="A566">
            <v>38527</v>
          </cell>
          <cell r="B566">
            <v>981865.67</v>
          </cell>
          <cell r="C566">
            <v>270948.02</v>
          </cell>
          <cell r="D566">
            <v>77100</v>
          </cell>
          <cell r="G566">
            <v>58800</v>
          </cell>
          <cell r="M566">
            <v>58800</v>
          </cell>
        </row>
        <row r="567">
          <cell r="A567">
            <v>38530</v>
          </cell>
          <cell r="B567">
            <v>850448.68</v>
          </cell>
          <cell r="C567">
            <v>254164.2</v>
          </cell>
          <cell r="D567">
            <v>57400</v>
          </cell>
          <cell r="G567">
            <v>130500</v>
          </cell>
          <cell r="M567">
            <v>130500</v>
          </cell>
        </row>
        <row r="568">
          <cell r="A568">
            <v>38531</v>
          </cell>
          <cell r="B568">
            <v>786647.59</v>
          </cell>
          <cell r="C568">
            <v>289730.06</v>
          </cell>
          <cell r="D568">
            <v>87800</v>
          </cell>
          <cell r="G568">
            <v>323492</v>
          </cell>
          <cell r="M568">
            <v>104700</v>
          </cell>
        </row>
        <row r="569">
          <cell r="A569">
            <v>38532</v>
          </cell>
          <cell r="B569">
            <v>668365.89</v>
          </cell>
          <cell r="C569">
            <v>266804.15000000002</v>
          </cell>
          <cell r="D569">
            <v>315092</v>
          </cell>
          <cell r="G569">
            <v>104900</v>
          </cell>
          <cell r="M569">
            <v>104900</v>
          </cell>
        </row>
        <row r="570">
          <cell r="A570">
            <v>38533</v>
          </cell>
          <cell r="B570">
            <v>342752.92</v>
          </cell>
          <cell r="C570">
            <v>248015.98</v>
          </cell>
          <cell r="D570">
            <v>75300</v>
          </cell>
          <cell r="E570">
            <v>8224000</v>
          </cell>
          <cell r="G570">
            <v>68300</v>
          </cell>
          <cell r="M570">
            <v>68300</v>
          </cell>
        </row>
        <row r="571">
          <cell r="A571">
            <v>38534</v>
          </cell>
          <cell r="B571">
            <v>8481936.4700000007</v>
          </cell>
          <cell r="C571">
            <v>285678.46000000002</v>
          </cell>
          <cell r="D571">
            <v>57400</v>
          </cell>
          <cell r="G571">
            <v>91400</v>
          </cell>
          <cell r="M571">
            <v>91400</v>
          </cell>
        </row>
        <row r="572">
          <cell r="A572">
            <v>38537</v>
          </cell>
          <cell r="B572">
            <v>8393074.8499999996</v>
          </cell>
          <cell r="C572">
            <v>232526.04</v>
          </cell>
          <cell r="D572">
            <v>67300</v>
          </cell>
          <cell r="G572">
            <v>180200</v>
          </cell>
          <cell r="M572">
            <v>180200</v>
          </cell>
        </row>
        <row r="573">
          <cell r="A573">
            <v>38538</v>
          </cell>
          <cell r="B573">
            <v>8305175.21</v>
          </cell>
          <cell r="C573">
            <v>234535.97</v>
          </cell>
          <cell r="D573">
            <v>154900</v>
          </cell>
          <cell r="G573">
            <v>342700</v>
          </cell>
          <cell r="M573">
            <v>116826</v>
          </cell>
        </row>
        <row r="574">
          <cell r="A574">
            <v>38539</v>
          </cell>
          <cell r="B574">
            <v>8122988.4100000001</v>
          </cell>
          <cell r="C574">
            <v>213120.99</v>
          </cell>
          <cell r="D574">
            <v>336500</v>
          </cell>
          <cell r="G574">
            <v>165400</v>
          </cell>
          <cell r="M574">
            <v>165400</v>
          </cell>
        </row>
        <row r="575">
          <cell r="A575">
            <v>38540</v>
          </cell>
          <cell r="B575">
            <v>7760503.0499999998</v>
          </cell>
          <cell r="C575">
            <v>241963</v>
          </cell>
          <cell r="D575">
            <v>110300</v>
          </cell>
          <cell r="G575">
            <v>73500</v>
          </cell>
          <cell r="M575">
            <v>73500</v>
          </cell>
        </row>
        <row r="576">
          <cell r="A576">
            <v>38541</v>
          </cell>
          <cell r="B576">
            <v>7640761.04</v>
          </cell>
          <cell r="C576">
            <v>237745.44</v>
          </cell>
          <cell r="D576">
            <v>68100</v>
          </cell>
          <cell r="G576">
            <v>90200</v>
          </cell>
          <cell r="M576">
            <v>90200</v>
          </cell>
        </row>
        <row r="577">
          <cell r="A577">
            <v>38544</v>
          </cell>
          <cell r="B577">
            <v>7558526.5800000001</v>
          </cell>
          <cell r="C577">
            <v>240524.26</v>
          </cell>
          <cell r="D577">
            <v>73200</v>
          </cell>
          <cell r="G577">
            <v>106100</v>
          </cell>
          <cell r="M577">
            <v>106100</v>
          </cell>
        </row>
        <row r="578">
          <cell r="A578">
            <v>38545</v>
          </cell>
          <cell r="B578">
            <v>7474305.1200000001</v>
          </cell>
          <cell r="C578">
            <v>249273.62</v>
          </cell>
          <cell r="D578">
            <v>83800</v>
          </cell>
          <cell r="G578">
            <v>143100</v>
          </cell>
          <cell r="M578">
            <v>143100</v>
          </cell>
        </row>
        <row r="579">
          <cell r="A579">
            <v>38546</v>
          </cell>
          <cell r="B579">
            <v>7325599.7800000003</v>
          </cell>
          <cell r="C579">
            <v>205303.96</v>
          </cell>
          <cell r="D579">
            <v>122100</v>
          </cell>
          <cell r="G579">
            <v>3122690.5</v>
          </cell>
          <cell r="M579">
            <v>85100</v>
          </cell>
        </row>
        <row r="580">
          <cell r="A580">
            <v>38547</v>
          </cell>
          <cell r="B580">
            <v>7195833.5800000001</v>
          </cell>
          <cell r="C580">
            <v>216154.26</v>
          </cell>
          <cell r="D580">
            <v>3104190.5</v>
          </cell>
          <cell r="G580">
            <v>277000</v>
          </cell>
          <cell r="M580">
            <v>277000</v>
          </cell>
        </row>
        <row r="581">
          <cell r="A581">
            <v>38548</v>
          </cell>
          <cell r="B581">
            <v>4073903.35</v>
          </cell>
          <cell r="C581">
            <v>207862.11</v>
          </cell>
          <cell r="D581">
            <v>267500</v>
          </cell>
          <cell r="G581">
            <v>834600</v>
          </cell>
          <cell r="M581">
            <v>111395.21999999997</v>
          </cell>
        </row>
        <row r="582">
          <cell r="A582">
            <v>38551</v>
          </cell>
          <cell r="B582">
            <v>3796339.07</v>
          </cell>
          <cell r="C582">
            <v>196800</v>
          </cell>
          <cell r="D582">
            <v>831900</v>
          </cell>
          <cell r="G582">
            <v>85800</v>
          </cell>
          <cell r="M582">
            <v>85800</v>
          </cell>
        </row>
        <row r="583">
          <cell r="A583">
            <v>38552</v>
          </cell>
          <cell r="B583">
            <v>2895526.09</v>
          </cell>
          <cell r="C583">
            <v>161034.76</v>
          </cell>
          <cell r="D583">
            <v>81300</v>
          </cell>
          <cell r="G583">
            <v>115100</v>
          </cell>
          <cell r="M583">
            <v>115100</v>
          </cell>
        </row>
        <row r="584">
          <cell r="A584">
            <v>38553</v>
          </cell>
          <cell r="B584">
            <v>2810568.17</v>
          </cell>
          <cell r="C584">
            <v>162789.37</v>
          </cell>
          <cell r="D584">
            <v>109400</v>
          </cell>
          <cell r="G584">
            <v>1535490.07</v>
          </cell>
          <cell r="M584">
            <v>154900</v>
          </cell>
        </row>
        <row r="585">
          <cell r="A585">
            <v>38554</v>
          </cell>
          <cell r="B585">
            <v>2699794.76</v>
          </cell>
          <cell r="C585">
            <v>186433.32</v>
          </cell>
          <cell r="D585">
            <v>1509990.07</v>
          </cell>
          <cell r="G585">
            <v>161000</v>
          </cell>
          <cell r="M585">
            <v>161000</v>
          </cell>
        </row>
        <row r="586">
          <cell r="A586">
            <v>38555</v>
          </cell>
          <cell r="B586">
            <v>1181148.8899999999</v>
          </cell>
          <cell r="C586">
            <v>227886.09</v>
          </cell>
          <cell r="D586">
            <v>113000</v>
          </cell>
          <cell r="G586">
            <v>103400</v>
          </cell>
          <cell r="M586">
            <v>103400</v>
          </cell>
        </row>
        <row r="587">
          <cell r="A587">
            <v>38558</v>
          </cell>
          <cell r="B587">
            <v>1066993.24</v>
          </cell>
          <cell r="C587">
            <v>236139.94</v>
          </cell>
          <cell r="D587">
            <v>91800</v>
          </cell>
          <cell r="G587">
            <v>90600</v>
          </cell>
          <cell r="M587">
            <v>90600</v>
          </cell>
        </row>
        <row r="588">
          <cell r="A588">
            <v>38559</v>
          </cell>
          <cell r="B588">
            <v>962511.06</v>
          </cell>
          <cell r="C588">
            <v>240371.31</v>
          </cell>
          <cell r="D588">
            <v>70800</v>
          </cell>
          <cell r="G588">
            <v>119800</v>
          </cell>
          <cell r="M588">
            <v>119800</v>
          </cell>
        </row>
        <row r="589">
          <cell r="A589">
            <v>38560</v>
          </cell>
          <cell r="B589">
            <v>875610.53</v>
          </cell>
          <cell r="C589">
            <v>232652.7</v>
          </cell>
          <cell r="D589">
            <v>111400</v>
          </cell>
          <cell r="G589">
            <v>294066.65000000002</v>
          </cell>
          <cell r="M589">
            <v>69100.000000000029</v>
          </cell>
        </row>
        <row r="590">
          <cell r="A590">
            <v>38561</v>
          </cell>
          <cell r="B590">
            <v>702980.69</v>
          </cell>
          <cell r="C590">
            <v>174436.25</v>
          </cell>
          <cell r="D590">
            <v>291366.65000000002</v>
          </cell>
          <cell r="G590">
            <v>73900</v>
          </cell>
          <cell r="M590">
            <v>73900</v>
          </cell>
        </row>
        <row r="591">
          <cell r="A591">
            <v>38562</v>
          </cell>
          <cell r="B591">
            <v>396178.7</v>
          </cell>
          <cell r="C591">
            <v>168871</v>
          </cell>
          <cell r="D591">
            <v>59100</v>
          </cell>
          <cell r="E591">
            <v>8248000</v>
          </cell>
          <cell r="G591">
            <v>80000</v>
          </cell>
          <cell r="M591">
            <v>80000</v>
          </cell>
        </row>
        <row r="592">
          <cell r="A592">
            <v>38565</v>
          </cell>
          <cell r="B592">
            <v>8582589.7100000009</v>
          </cell>
          <cell r="C592">
            <v>165676.81</v>
          </cell>
          <cell r="D592">
            <v>78300</v>
          </cell>
          <cell r="G592">
            <v>106200</v>
          </cell>
          <cell r="M592">
            <v>106200</v>
          </cell>
        </row>
        <row r="593">
          <cell r="A593">
            <v>38566</v>
          </cell>
          <cell r="B593">
            <v>8496963.2699999996</v>
          </cell>
          <cell r="C593">
            <v>160535.13</v>
          </cell>
          <cell r="D593">
            <v>102500</v>
          </cell>
          <cell r="G593">
            <v>74000</v>
          </cell>
          <cell r="M593">
            <v>74000</v>
          </cell>
        </row>
        <row r="594">
          <cell r="A594">
            <v>38567</v>
          </cell>
          <cell r="B594">
            <v>8382781.8799999999</v>
          </cell>
          <cell r="C594">
            <v>151657.97</v>
          </cell>
          <cell r="D594">
            <v>71000</v>
          </cell>
          <cell r="G594">
            <v>38500</v>
          </cell>
          <cell r="M594">
            <v>38500</v>
          </cell>
        </row>
        <row r="595">
          <cell r="A595">
            <v>38568</v>
          </cell>
          <cell r="B595">
            <v>8308873.9699999997</v>
          </cell>
          <cell r="C595">
            <v>157832.84</v>
          </cell>
          <cell r="D595">
            <v>29100</v>
          </cell>
          <cell r="G595">
            <v>76900</v>
          </cell>
          <cell r="M595">
            <v>76900</v>
          </cell>
        </row>
        <row r="596">
          <cell r="A596">
            <v>38569</v>
          </cell>
          <cell r="B596">
            <v>8276481.96</v>
          </cell>
          <cell r="C596">
            <v>156687.66</v>
          </cell>
          <cell r="D596">
            <v>74700</v>
          </cell>
          <cell r="G596">
            <v>231700</v>
          </cell>
          <cell r="M596">
            <v>231700</v>
          </cell>
        </row>
        <row r="597">
          <cell r="A597">
            <v>38572</v>
          </cell>
          <cell r="B597">
            <v>8197016.6699999999</v>
          </cell>
          <cell r="C597">
            <v>213003.02</v>
          </cell>
          <cell r="D597">
            <v>169400</v>
          </cell>
          <cell r="G597">
            <v>75200</v>
          </cell>
          <cell r="M597">
            <v>75200</v>
          </cell>
        </row>
        <row r="598">
          <cell r="A598">
            <v>38573</v>
          </cell>
          <cell r="B598">
            <v>8023116.3300000001</v>
          </cell>
          <cell r="C598">
            <v>237347.9</v>
          </cell>
          <cell r="D598">
            <v>104700</v>
          </cell>
          <cell r="G598">
            <v>223300</v>
          </cell>
          <cell r="M598">
            <v>223300</v>
          </cell>
        </row>
        <row r="599">
          <cell r="A599">
            <v>38574</v>
          </cell>
          <cell r="B599">
            <v>7914563.8399999999</v>
          </cell>
          <cell r="C599">
            <v>267879.33</v>
          </cell>
          <cell r="D599">
            <v>188700</v>
          </cell>
          <cell r="G599">
            <v>68200</v>
          </cell>
          <cell r="M599">
            <v>68200</v>
          </cell>
        </row>
        <row r="600">
          <cell r="A600">
            <v>38575</v>
          </cell>
          <cell r="B600">
            <v>7701371.1299999999</v>
          </cell>
          <cell r="C600">
            <v>247846.57</v>
          </cell>
          <cell r="D600">
            <v>63600</v>
          </cell>
          <cell r="G600">
            <v>3368422.91</v>
          </cell>
          <cell r="M600">
            <v>87600</v>
          </cell>
        </row>
        <row r="601">
          <cell r="A601">
            <v>38576</v>
          </cell>
          <cell r="B601">
            <v>7569394.3099999996</v>
          </cell>
          <cell r="C601">
            <v>185205.4</v>
          </cell>
          <cell r="D601">
            <v>3360022.91</v>
          </cell>
          <cell r="G601">
            <v>134400</v>
          </cell>
          <cell r="M601">
            <v>134400</v>
          </cell>
        </row>
        <row r="602">
          <cell r="A602">
            <v>38579</v>
          </cell>
          <cell r="B602">
            <v>4198975.62</v>
          </cell>
          <cell r="C602">
            <v>211632.42</v>
          </cell>
          <cell r="D602">
            <v>94100</v>
          </cell>
          <cell r="G602">
            <v>167700</v>
          </cell>
          <cell r="M602">
            <v>167700</v>
          </cell>
        </row>
        <row r="603">
          <cell r="A603">
            <v>38580</v>
          </cell>
          <cell r="B603">
            <v>4103437.11</v>
          </cell>
          <cell r="C603">
            <v>211632.42</v>
          </cell>
          <cell r="D603">
            <v>139200</v>
          </cell>
          <cell r="G603">
            <v>131200</v>
          </cell>
          <cell r="M603">
            <v>131200</v>
          </cell>
        </row>
        <row r="604">
          <cell r="A604">
            <v>38581</v>
          </cell>
          <cell r="B604">
            <v>3955041.66</v>
          </cell>
          <cell r="C604">
            <v>245977.64</v>
          </cell>
          <cell r="D604">
            <v>113000</v>
          </cell>
          <cell r="G604">
            <v>845700</v>
          </cell>
          <cell r="M604">
            <v>112064.21999999997</v>
          </cell>
        </row>
        <row r="605">
          <cell r="A605">
            <v>38582</v>
          </cell>
          <cell r="B605">
            <v>3820138.23</v>
          </cell>
          <cell r="C605">
            <v>231642.81</v>
          </cell>
          <cell r="D605">
            <v>838700</v>
          </cell>
          <cell r="G605">
            <v>1449072.77</v>
          </cell>
          <cell r="M605">
            <v>71200.000000000116</v>
          </cell>
        </row>
        <row r="606">
          <cell r="A606">
            <v>38583</v>
          </cell>
          <cell r="B606">
            <v>2968439.44</v>
          </cell>
          <cell r="C606">
            <v>229211.84</v>
          </cell>
          <cell r="D606">
            <v>1438472.77</v>
          </cell>
          <cell r="G606">
            <v>89300</v>
          </cell>
          <cell r="M606">
            <v>89300</v>
          </cell>
        </row>
        <row r="607">
          <cell r="A607">
            <v>38586</v>
          </cell>
          <cell r="B607">
            <v>1517241.45</v>
          </cell>
          <cell r="C607">
            <v>218621.46</v>
          </cell>
          <cell r="D607">
            <v>86800</v>
          </cell>
          <cell r="G607">
            <v>95900</v>
          </cell>
          <cell r="M607">
            <v>95900</v>
          </cell>
        </row>
        <row r="608">
          <cell r="A608">
            <v>38587</v>
          </cell>
          <cell r="B608">
            <v>1314174.01</v>
          </cell>
          <cell r="C608">
            <v>105466.91</v>
          </cell>
          <cell r="D608">
            <v>92700</v>
          </cell>
          <cell r="G608">
            <v>307000</v>
          </cell>
          <cell r="M608">
            <v>82000</v>
          </cell>
        </row>
        <row r="609">
          <cell r="A609">
            <v>38588</v>
          </cell>
          <cell r="B609">
            <v>1185446.3600000001</v>
          </cell>
          <cell r="C609">
            <v>91940.81</v>
          </cell>
          <cell r="D609">
            <v>283800</v>
          </cell>
          <cell r="G609">
            <v>46800</v>
          </cell>
          <cell r="M609">
            <v>46800</v>
          </cell>
        </row>
        <row r="610">
          <cell r="A610">
            <v>38589</v>
          </cell>
          <cell r="B610">
            <v>894712.09</v>
          </cell>
          <cell r="C610">
            <v>90761.77</v>
          </cell>
          <cell r="D610">
            <v>40400</v>
          </cell>
          <cell r="G610">
            <v>97400</v>
          </cell>
          <cell r="M610">
            <v>97400</v>
          </cell>
        </row>
        <row r="611">
          <cell r="A611">
            <v>38590</v>
          </cell>
          <cell r="B611">
            <v>837385.98</v>
          </cell>
          <cell r="C611">
            <v>76663.77</v>
          </cell>
          <cell r="D611">
            <v>93900</v>
          </cell>
          <cell r="G611">
            <v>300646.56</v>
          </cell>
          <cell r="M611">
            <v>80500</v>
          </cell>
        </row>
        <row r="612">
          <cell r="A612">
            <v>38594</v>
          </cell>
          <cell r="B612">
            <v>725735.43</v>
          </cell>
          <cell r="C612">
            <v>63327.97</v>
          </cell>
          <cell r="D612">
            <v>294746.56</v>
          </cell>
          <cell r="G612">
            <v>71600</v>
          </cell>
          <cell r="M612">
            <v>71600</v>
          </cell>
        </row>
        <row r="613">
          <cell r="A613">
            <v>38595</v>
          </cell>
          <cell r="B613">
            <v>416429.72</v>
          </cell>
          <cell r="C613">
            <v>63327.97</v>
          </cell>
          <cell r="D613">
            <v>58200</v>
          </cell>
          <cell r="E613">
            <v>8158000</v>
          </cell>
          <cell r="G613">
            <v>75300</v>
          </cell>
          <cell r="M613">
            <v>75300</v>
          </cell>
        </row>
        <row r="614">
          <cell r="A614">
            <v>38596</v>
          </cell>
          <cell r="B614">
            <v>8511368.4700000007</v>
          </cell>
          <cell r="C614">
            <v>85480.22</v>
          </cell>
          <cell r="D614">
            <v>51300</v>
          </cell>
          <cell r="G614">
            <v>141500</v>
          </cell>
          <cell r="M614">
            <v>141500</v>
          </cell>
        </row>
        <row r="615">
          <cell r="A615">
            <v>38597</v>
          </cell>
          <cell r="B615">
            <v>8452375.3300000001</v>
          </cell>
          <cell r="C615">
            <v>82487.58</v>
          </cell>
          <cell r="D615">
            <v>130900</v>
          </cell>
          <cell r="G615">
            <v>89900</v>
          </cell>
          <cell r="M615">
            <v>89900</v>
          </cell>
        </row>
        <row r="616">
          <cell r="A616">
            <v>38600</v>
          </cell>
          <cell r="B616">
            <v>8297063.8300000001</v>
          </cell>
          <cell r="C616">
            <v>70677.55</v>
          </cell>
          <cell r="D616">
            <v>75300</v>
          </cell>
          <cell r="G616">
            <v>70700</v>
          </cell>
          <cell r="M616">
            <v>70700</v>
          </cell>
        </row>
        <row r="617">
          <cell r="A617">
            <v>38601</v>
          </cell>
          <cell r="B617">
            <v>8207531.6500000004</v>
          </cell>
          <cell r="C617">
            <v>71781.23</v>
          </cell>
          <cell r="D617">
            <v>55400</v>
          </cell>
          <cell r="G617">
            <v>93600</v>
          </cell>
          <cell r="M617">
            <v>93600</v>
          </cell>
        </row>
        <row r="618">
          <cell r="A618">
            <v>38602</v>
          </cell>
          <cell r="B618">
            <v>8147405.1799999997</v>
          </cell>
          <cell r="C618">
            <v>80743.13</v>
          </cell>
          <cell r="D618">
            <v>78400</v>
          </cell>
          <cell r="G618">
            <v>105500</v>
          </cell>
          <cell r="M618">
            <v>105500</v>
          </cell>
        </row>
        <row r="619">
          <cell r="A619">
            <v>38603</v>
          </cell>
          <cell r="B619">
            <v>8046360.25</v>
          </cell>
          <cell r="C619">
            <v>84884.78</v>
          </cell>
          <cell r="D619">
            <v>78600</v>
          </cell>
          <cell r="G619">
            <v>85600</v>
          </cell>
          <cell r="M619">
            <v>85600</v>
          </cell>
        </row>
        <row r="620">
          <cell r="A620">
            <v>38604</v>
          </cell>
          <cell r="B620">
            <v>7950894.0099999998</v>
          </cell>
          <cell r="C620">
            <v>119416.04</v>
          </cell>
          <cell r="D620">
            <v>34000</v>
          </cell>
          <cell r="G620">
            <v>188100</v>
          </cell>
          <cell r="M620">
            <v>188100</v>
          </cell>
        </row>
        <row r="621">
          <cell r="A621">
            <v>38607</v>
          </cell>
          <cell r="B621">
            <v>7908160.6799999997</v>
          </cell>
          <cell r="C621">
            <v>117853.32</v>
          </cell>
          <cell r="D621">
            <v>180900</v>
          </cell>
          <cell r="G621">
            <v>112200</v>
          </cell>
          <cell r="M621">
            <v>112200</v>
          </cell>
        </row>
        <row r="622">
          <cell r="A622">
            <v>38608</v>
          </cell>
          <cell r="B622">
            <v>7720044.3600000003</v>
          </cell>
          <cell r="C622">
            <v>135399.15</v>
          </cell>
          <cell r="D622">
            <v>85900</v>
          </cell>
          <cell r="G622">
            <v>3206946.75</v>
          </cell>
          <cell r="M622">
            <v>133600</v>
          </cell>
        </row>
        <row r="623">
          <cell r="A623">
            <v>38609</v>
          </cell>
          <cell r="B623">
            <v>7573723.3399999999</v>
          </cell>
          <cell r="C623">
            <v>88589.83</v>
          </cell>
          <cell r="D623">
            <v>3191246.75</v>
          </cell>
          <cell r="G623">
            <v>153100</v>
          </cell>
          <cell r="M623">
            <v>153100</v>
          </cell>
        </row>
        <row r="624">
          <cell r="A624">
            <v>38610</v>
          </cell>
          <cell r="B624">
            <v>4355217.78</v>
          </cell>
          <cell r="C624">
            <v>76243.83</v>
          </cell>
          <cell r="D624">
            <v>137600</v>
          </cell>
          <cell r="G624">
            <v>888400</v>
          </cell>
          <cell r="M624">
            <v>156014.06000000006</v>
          </cell>
        </row>
        <row r="625">
          <cell r="A625">
            <v>38611</v>
          </cell>
          <cell r="B625">
            <v>4204122.6399999997</v>
          </cell>
          <cell r="C625">
            <v>71367.759999999995</v>
          </cell>
          <cell r="D625">
            <v>882900</v>
          </cell>
          <cell r="G625">
            <v>66500</v>
          </cell>
          <cell r="M625">
            <v>66500</v>
          </cell>
        </row>
        <row r="626">
          <cell r="A626">
            <v>38614</v>
          </cell>
          <cell r="B626">
            <v>3311730.82</v>
          </cell>
          <cell r="C626">
            <v>74472.44</v>
          </cell>
          <cell r="D626">
            <v>53600</v>
          </cell>
          <cell r="G626">
            <v>177100</v>
          </cell>
          <cell r="M626">
            <v>177100</v>
          </cell>
        </row>
        <row r="627">
          <cell r="A627">
            <v>38615</v>
          </cell>
          <cell r="B627">
            <v>3253217.77</v>
          </cell>
          <cell r="C627">
            <v>101969.46</v>
          </cell>
          <cell r="D627">
            <v>136300</v>
          </cell>
          <cell r="G627">
            <v>1515869.33</v>
          </cell>
          <cell r="M627">
            <v>131200</v>
          </cell>
        </row>
        <row r="628">
          <cell r="A628">
            <v>38616</v>
          </cell>
          <cell r="B628">
            <v>3098777.17</v>
          </cell>
          <cell r="C628">
            <v>94754.64</v>
          </cell>
          <cell r="D628">
            <v>1505969.33</v>
          </cell>
          <cell r="G628">
            <v>72500</v>
          </cell>
          <cell r="M628">
            <v>72500</v>
          </cell>
        </row>
        <row r="629">
          <cell r="A629">
            <v>38617</v>
          </cell>
          <cell r="B629">
            <v>1594256.69</v>
          </cell>
          <cell r="C629">
            <v>101043.3</v>
          </cell>
          <cell r="D629">
            <v>65000</v>
          </cell>
          <cell r="G629">
            <v>338400</v>
          </cell>
          <cell r="M629">
            <v>113400</v>
          </cell>
        </row>
        <row r="630">
          <cell r="A630">
            <v>38618</v>
          </cell>
          <cell r="B630">
            <v>1517079.05</v>
          </cell>
          <cell r="C630">
            <v>109569.8</v>
          </cell>
          <cell r="D630">
            <v>313600</v>
          </cell>
          <cell r="G630">
            <v>164900</v>
          </cell>
          <cell r="M630">
            <v>164900</v>
          </cell>
        </row>
        <row r="631">
          <cell r="A631">
            <v>38621</v>
          </cell>
          <cell r="B631">
            <v>1164460.45</v>
          </cell>
          <cell r="C631">
            <v>81003.86</v>
          </cell>
          <cell r="D631">
            <v>160900</v>
          </cell>
          <cell r="G631">
            <v>74100</v>
          </cell>
          <cell r="M631">
            <v>74100</v>
          </cell>
        </row>
        <row r="632">
          <cell r="A632">
            <v>38622</v>
          </cell>
          <cell r="B632">
            <v>990208.83</v>
          </cell>
          <cell r="C632">
            <v>65795.570000000007</v>
          </cell>
          <cell r="D632">
            <v>71300</v>
          </cell>
          <cell r="G632">
            <v>83900</v>
          </cell>
          <cell r="M632">
            <v>83900</v>
          </cell>
        </row>
        <row r="633">
          <cell r="A633">
            <v>38623</v>
          </cell>
          <cell r="B633">
            <v>889676.81</v>
          </cell>
          <cell r="C633">
            <v>41149.26</v>
          </cell>
          <cell r="D633">
            <v>78500</v>
          </cell>
          <cell r="G633">
            <v>273145.77</v>
          </cell>
          <cell r="M633">
            <v>63600.000000000029</v>
          </cell>
        </row>
        <row r="634">
          <cell r="A634">
            <v>38624</v>
          </cell>
          <cell r="B634">
            <v>806012.5</v>
          </cell>
          <cell r="C634">
            <v>49415.82</v>
          </cell>
          <cell r="D634">
            <v>259945.77</v>
          </cell>
          <cell r="G634">
            <v>75000</v>
          </cell>
          <cell r="M634">
            <v>75000</v>
          </cell>
        </row>
        <row r="635">
          <cell r="A635">
            <v>38625</v>
          </cell>
          <cell r="B635">
            <v>534844.89</v>
          </cell>
          <cell r="C635">
            <v>49846.54</v>
          </cell>
          <cell r="D635">
            <v>72400</v>
          </cell>
          <cell r="E635">
            <v>7690000</v>
          </cell>
          <cell r="F635">
            <v>-245135.31</v>
          </cell>
          <cell r="G635">
            <v>58700</v>
          </cell>
          <cell r="M635">
            <v>58700</v>
          </cell>
        </row>
        <row r="636">
          <cell r="A636">
            <v>38628</v>
          </cell>
          <cell r="B636">
            <v>461955.45</v>
          </cell>
          <cell r="C636">
            <v>58739.66</v>
          </cell>
          <cell r="D636">
            <v>39100</v>
          </cell>
          <cell r="G636">
            <v>87100</v>
          </cell>
          <cell r="M636">
            <v>87100</v>
          </cell>
        </row>
        <row r="637">
          <cell r="A637">
            <v>38629</v>
          </cell>
          <cell r="B637">
            <v>8351129.1799999997</v>
          </cell>
          <cell r="C637">
            <v>55689.48</v>
          </cell>
          <cell r="D637">
            <v>81300</v>
          </cell>
          <cell r="G637">
            <v>137600</v>
          </cell>
          <cell r="M637">
            <v>137600</v>
          </cell>
        </row>
        <row r="638">
          <cell r="A638">
            <v>38630</v>
          </cell>
          <cell r="B638">
            <v>8258587.7199999997</v>
          </cell>
          <cell r="C638">
            <v>98089.89</v>
          </cell>
          <cell r="D638">
            <v>82500</v>
          </cell>
          <cell r="G638">
            <v>111800</v>
          </cell>
          <cell r="M638">
            <v>111800</v>
          </cell>
        </row>
        <row r="639">
          <cell r="A639">
            <v>38631</v>
          </cell>
          <cell r="B639">
            <v>8170482.2799999993</v>
          </cell>
          <cell r="C639">
            <v>111387.49</v>
          </cell>
          <cell r="D639">
            <v>91100</v>
          </cell>
          <cell r="G639">
            <v>68600</v>
          </cell>
          <cell r="M639">
            <v>68600</v>
          </cell>
        </row>
        <row r="640">
          <cell r="A640">
            <v>38632</v>
          </cell>
          <cell r="B640">
            <v>8026205.9199999999</v>
          </cell>
          <cell r="C640">
            <v>64588.33</v>
          </cell>
          <cell r="D640">
            <v>62000</v>
          </cell>
          <cell r="G640">
            <v>82600</v>
          </cell>
          <cell r="M640">
            <v>82600</v>
          </cell>
        </row>
        <row r="641">
          <cell r="A641">
            <v>38635</v>
          </cell>
          <cell r="B641">
            <v>7957685.3899999997</v>
          </cell>
          <cell r="C641">
            <v>66107.92</v>
          </cell>
          <cell r="D641">
            <v>74400</v>
          </cell>
          <cell r="G641">
            <v>102500</v>
          </cell>
          <cell r="M641">
            <v>102500</v>
          </cell>
        </row>
        <row r="642">
          <cell r="A642">
            <v>38636</v>
          </cell>
          <cell r="B642">
            <v>7883196.9299999997</v>
          </cell>
          <cell r="C642">
            <v>70725.31</v>
          </cell>
          <cell r="D642">
            <v>95500</v>
          </cell>
          <cell r="G642">
            <v>102500</v>
          </cell>
          <cell r="M642">
            <v>102500</v>
          </cell>
        </row>
        <row r="643">
          <cell r="A643">
            <v>38637</v>
          </cell>
          <cell r="B643">
            <v>7765012.1600000001</v>
          </cell>
          <cell r="C643">
            <v>73677.649999999994</v>
          </cell>
          <cell r="D643">
            <v>77100</v>
          </cell>
          <cell r="G643">
            <v>117400</v>
          </cell>
          <cell r="M643">
            <v>117400</v>
          </cell>
        </row>
        <row r="644">
          <cell r="A644">
            <v>38638</v>
          </cell>
          <cell r="B644">
            <v>7678277.6900000004</v>
          </cell>
          <cell r="C644">
            <v>77306.06</v>
          </cell>
          <cell r="D644">
            <v>103900</v>
          </cell>
          <cell r="G644">
            <v>117500</v>
          </cell>
          <cell r="M644">
            <v>117500</v>
          </cell>
        </row>
        <row r="645">
          <cell r="A645">
            <v>38639</v>
          </cell>
          <cell r="B645">
            <v>4473791.59</v>
          </cell>
          <cell r="C645">
            <v>64455.35</v>
          </cell>
          <cell r="D645">
            <v>104100</v>
          </cell>
          <cell r="G645">
            <v>106500</v>
          </cell>
          <cell r="M645">
            <v>106500</v>
          </cell>
        </row>
        <row r="646">
          <cell r="A646">
            <v>38642</v>
          </cell>
          <cell r="B646">
            <v>4355743.9800000004</v>
          </cell>
          <cell r="C646">
            <v>59367.46</v>
          </cell>
          <cell r="D646">
            <v>97600</v>
          </cell>
          <cell r="G646">
            <v>825000</v>
          </cell>
          <cell r="M646">
            <v>825000</v>
          </cell>
        </row>
        <row r="647">
          <cell r="A647">
            <v>38643</v>
          </cell>
          <cell r="B647">
            <v>4249110.26</v>
          </cell>
          <cell r="C647">
            <v>51469.08</v>
          </cell>
          <cell r="D647">
            <v>80400</v>
          </cell>
          <cell r="G647">
            <v>371400</v>
          </cell>
          <cell r="M647">
            <v>371400</v>
          </cell>
        </row>
        <row r="648">
          <cell r="A648">
            <v>38644</v>
          </cell>
          <cell r="B648">
            <v>3439035.75</v>
          </cell>
          <cell r="C648">
            <v>55641.5</v>
          </cell>
          <cell r="D648">
            <v>364000</v>
          </cell>
          <cell r="G648">
            <v>71700</v>
          </cell>
          <cell r="M648">
            <v>71700</v>
          </cell>
        </row>
        <row r="649">
          <cell r="A649">
            <v>38645</v>
          </cell>
          <cell r="B649">
            <v>3064628.89</v>
          </cell>
          <cell r="C649">
            <v>58991.96</v>
          </cell>
          <cell r="D649">
            <v>58800</v>
          </cell>
          <cell r="G649">
            <v>44600</v>
          </cell>
          <cell r="M649">
            <v>44600</v>
          </cell>
        </row>
        <row r="650">
          <cell r="A650">
            <v>38646</v>
          </cell>
          <cell r="B650">
            <v>1608483.33</v>
          </cell>
          <cell r="C650">
            <v>55496.42</v>
          </cell>
          <cell r="D650">
            <v>44000</v>
          </cell>
          <cell r="G650">
            <v>103400</v>
          </cell>
          <cell r="M650">
            <v>103400</v>
          </cell>
        </row>
        <row r="651">
          <cell r="A651">
            <v>38649</v>
          </cell>
          <cell r="B651">
            <v>1549956.08</v>
          </cell>
          <cell r="C651">
            <v>47838.559999999998</v>
          </cell>
          <cell r="D651">
            <v>95000</v>
          </cell>
          <cell r="G651">
            <v>62300</v>
          </cell>
          <cell r="M651">
            <v>62300</v>
          </cell>
        </row>
        <row r="652">
          <cell r="A652">
            <v>38650</v>
          </cell>
          <cell r="B652">
            <v>1456637.89</v>
          </cell>
          <cell r="C652">
            <v>56318.45</v>
          </cell>
          <cell r="D652">
            <v>52700</v>
          </cell>
          <cell r="G652">
            <v>176700</v>
          </cell>
          <cell r="M652">
            <v>176700</v>
          </cell>
        </row>
        <row r="653">
          <cell r="A653">
            <v>38651</v>
          </cell>
          <cell r="B653">
            <v>1398257.22</v>
          </cell>
          <cell r="C653">
            <v>56058.3</v>
          </cell>
          <cell r="D653">
            <v>170700</v>
          </cell>
          <cell r="G653">
            <v>129700</v>
          </cell>
          <cell r="M653">
            <v>129700</v>
          </cell>
        </row>
        <row r="654">
          <cell r="A654">
            <v>38652</v>
          </cell>
          <cell r="B654">
            <v>1225599.69</v>
          </cell>
          <cell r="C654">
            <v>69804.94</v>
          </cell>
          <cell r="D654">
            <v>115000</v>
          </cell>
          <cell r="G654">
            <v>97400</v>
          </cell>
          <cell r="M654">
            <v>97400</v>
          </cell>
        </row>
        <row r="655">
          <cell r="A655">
            <v>38653</v>
          </cell>
          <cell r="B655">
            <v>1094578.8600000001</v>
          </cell>
          <cell r="C655">
            <v>80945.91</v>
          </cell>
          <cell r="D655">
            <v>67900</v>
          </cell>
          <cell r="G655">
            <v>47100</v>
          </cell>
          <cell r="M655">
            <v>47100</v>
          </cell>
        </row>
        <row r="656">
          <cell r="A656">
            <v>38656</v>
          </cell>
          <cell r="B656">
            <v>727076.22</v>
          </cell>
          <cell r="C656">
            <v>78540.210000000006</v>
          </cell>
          <cell r="D656">
            <v>35300</v>
          </cell>
          <cell r="E656">
            <v>8124000</v>
          </cell>
          <cell r="G656">
            <v>68700</v>
          </cell>
          <cell r="M656">
            <v>68700</v>
          </cell>
        </row>
        <row r="657">
          <cell r="A657">
            <v>38657</v>
          </cell>
          <cell r="B657">
            <v>674562.66</v>
          </cell>
          <cell r="C657">
            <v>66222.240000000005</v>
          </cell>
          <cell r="D657">
            <v>63600</v>
          </cell>
          <cell r="G657">
            <v>81000</v>
          </cell>
          <cell r="M657">
            <v>81000</v>
          </cell>
        </row>
        <row r="658">
          <cell r="A658">
            <v>38658</v>
          </cell>
          <cell r="B658">
            <v>8715203.6500000004</v>
          </cell>
          <cell r="C658">
            <v>61729.919999999998</v>
          </cell>
          <cell r="D658">
            <v>61100</v>
          </cell>
          <cell r="G658">
            <v>232200</v>
          </cell>
          <cell r="M658">
            <v>232200</v>
          </cell>
        </row>
        <row r="659">
          <cell r="A659">
            <v>38659</v>
          </cell>
          <cell r="B659">
            <v>8643514.3300000001</v>
          </cell>
          <cell r="C659">
            <v>134576.28</v>
          </cell>
          <cell r="D659">
            <v>147400</v>
          </cell>
          <cell r="G659">
            <v>58000</v>
          </cell>
          <cell r="M659">
            <v>58000</v>
          </cell>
        </row>
        <row r="660">
          <cell r="A660">
            <v>38660</v>
          </cell>
          <cell r="B660">
            <v>8479679.7000000011</v>
          </cell>
          <cell r="C660">
            <v>125914.33</v>
          </cell>
          <cell r="D660">
            <v>50000</v>
          </cell>
          <cell r="G660">
            <v>100100</v>
          </cell>
          <cell r="M660">
            <v>100100</v>
          </cell>
        </row>
        <row r="661">
          <cell r="A661">
            <v>38663</v>
          </cell>
          <cell r="B661">
            <v>8427831.9399999995</v>
          </cell>
          <cell r="C661">
            <v>132081.13</v>
          </cell>
          <cell r="D661">
            <v>92000</v>
          </cell>
          <cell r="G661">
            <v>67800</v>
          </cell>
          <cell r="M661">
            <v>67800</v>
          </cell>
        </row>
        <row r="662">
          <cell r="A662">
            <v>38664</v>
          </cell>
          <cell r="B662">
            <v>8328595.5099999998</v>
          </cell>
          <cell r="C662">
            <v>134519.82999999999</v>
          </cell>
          <cell r="D662">
            <v>58100</v>
          </cell>
          <cell r="G662">
            <v>119200</v>
          </cell>
          <cell r="M662">
            <v>119200</v>
          </cell>
        </row>
        <row r="663">
          <cell r="A663">
            <v>38665</v>
          </cell>
          <cell r="B663">
            <v>8241094.6900000004</v>
          </cell>
          <cell r="C663">
            <v>109478.7</v>
          </cell>
          <cell r="D663">
            <v>110300</v>
          </cell>
          <cell r="G663">
            <v>140100</v>
          </cell>
          <cell r="M663">
            <v>140100</v>
          </cell>
        </row>
        <row r="664">
          <cell r="A664">
            <v>38666</v>
          </cell>
          <cell r="B664">
            <v>8121973.3499999996</v>
          </cell>
          <cell r="C664">
            <v>109478.7</v>
          </cell>
          <cell r="D664">
            <v>133300</v>
          </cell>
          <cell r="G664">
            <v>166500</v>
          </cell>
          <cell r="M664">
            <v>166500</v>
          </cell>
        </row>
        <row r="665">
          <cell r="A665">
            <v>38667</v>
          </cell>
          <cell r="B665">
            <v>7979029.0999999996</v>
          </cell>
          <cell r="C665">
            <v>105979.1</v>
          </cell>
          <cell r="D665">
            <v>162800</v>
          </cell>
          <cell r="G665">
            <v>3225612.07</v>
          </cell>
          <cell r="M665">
            <v>82500</v>
          </cell>
        </row>
        <row r="666">
          <cell r="A666">
            <v>38670</v>
          </cell>
          <cell r="B666">
            <v>7809771.3499999996</v>
          </cell>
          <cell r="C666">
            <v>120058.73</v>
          </cell>
          <cell r="D666">
            <v>3250612.07</v>
          </cell>
          <cell r="G666">
            <v>172500</v>
          </cell>
          <cell r="M666">
            <v>172500</v>
          </cell>
        </row>
        <row r="667">
          <cell r="A667">
            <v>38671</v>
          </cell>
          <cell r="B667">
            <v>4600438.9800000004</v>
          </cell>
          <cell r="C667">
            <v>120058.73</v>
          </cell>
          <cell r="D667">
            <v>155300</v>
          </cell>
          <cell r="G667">
            <v>124900</v>
          </cell>
          <cell r="M667">
            <v>124900</v>
          </cell>
        </row>
        <row r="668">
          <cell r="A668">
            <v>38672</v>
          </cell>
          <cell r="B668">
            <v>4430703.9800000004</v>
          </cell>
          <cell r="C668">
            <v>117477.29</v>
          </cell>
          <cell r="D668">
            <v>102900</v>
          </cell>
          <cell r="G668">
            <v>789400</v>
          </cell>
          <cell r="M668">
            <v>37185.079999999958</v>
          </cell>
        </row>
        <row r="669">
          <cell r="A669">
            <v>38673</v>
          </cell>
          <cell r="B669">
            <v>4314950.75</v>
          </cell>
          <cell r="C669">
            <v>126688.23</v>
          </cell>
          <cell r="D669">
            <v>789400</v>
          </cell>
          <cell r="G669">
            <v>233700</v>
          </cell>
          <cell r="M669">
            <v>233700</v>
          </cell>
        </row>
        <row r="670">
          <cell r="A670">
            <v>38674</v>
          </cell>
          <cell r="B670">
            <v>3522973.76</v>
          </cell>
          <cell r="C670">
            <v>133052.29</v>
          </cell>
          <cell r="D670">
            <v>224600</v>
          </cell>
          <cell r="G670">
            <v>1802784.27</v>
          </cell>
          <cell r="M670">
            <v>166400</v>
          </cell>
        </row>
        <row r="671">
          <cell r="A671">
            <v>38677</v>
          </cell>
          <cell r="B671">
            <v>3243411.99</v>
          </cell>
          <cell r="C671">
            <v>133056.29</v>
          </cell>
          <cell r="D671">
            <v>1749284.27</v>
          </cell>
          <cell r="G671">
            <v>121100</v>
          </cell>
          <cell r="M671">
            <v>121100</v>
          </cell>
        </row>
        <row r="672">
          <cell r="A672">
            <v>38678</v>
          </cell>
          <cell r="B672">
            <v>1484507.44</v>
          </cell>
          <cell r="C672">
            <v>137445.57999999999</v>
          </cell>
          <cell r="D672">
            <v>103800</v>
          </cell>
          <cell r="G672">
            <v>102900</v>
          </cell>
          <cell r="M672">
            <v>102900</v>
          </cell>
        </row>
        <row r="673">
          <cell r="A673">
            <v>38679</v>
          </cell>
          <cell r="B673">
            <v>1357921.14</v>
          </cell>
          <cell r="C673">
            <v>119707.99</v>
          </cell>
          <cell r="D673">
            <v>97500</v>
          </cell>
          <cell r="G673">
            <v>125400</v>
          </cell>
          <cell r="M673">
            <v>125400</v>
          </cell>
        </row>
        <row r="674">
          <cell r="A674">
            <v>38680</v>
          </cell>
          <cell r="B674">
            <v>1253464.8500000001</v>
          </cell>
          <cell r="C674">
            <v>143655.54</v>
          </cell>
          <cell r="D674">
            <v>88100</v>
          </cell>
          <cell r="G674">
            <v>126500</v>
          </cell>
          <cell r="M674">
            <v>126500</v>
          </cell>
        </row>
        <row r="675">
          <cell r="A675">
            <v>38681</v>
          </cell>
          <cell r="B675">
            <v>1144965.72</v>
          </cell>
          <cell r="C675">
            <v>179484.45</v>
          </cell>
          <cell r="D675">
            <v>70100</v>
          </cell>
          <cell r="G675">
            <v>138600</v>
          </cell>
          <cell r="M675">
            <v>138600</v>
          </cell>
        </row>
        <row r="676">
          <cell r="A676">
            <v>38684</v>
          </cell>
          <cell r="B676">
            <v>1065105.44</v>
          </cell>
          <cell r="C676">
            <v>179484.45</v>
          </cell>
          <cell r="D676">
            <v>103700</v>
          </cell>
          <cell r="G676">
            <v>247395.87</v>
          </cell>
          <cell r="M676">
            <v>33000</v>
          </cell>
        </row>
        <row r="677">
          <cell r="A677">
            <v>38685</v>
          </cell>
          <cell r="B677">
            <v>942787.72</v>
          </cell>
          <cell r="C677">
            <v>185024.34</v>
          </cell>
          <cell r="D677">
            <v>246395.87</v>
          </cell>
          <cell r="G677">
            <v>78800</v>
          </cell>
          <cell r="M677">
            <v>78800</v>
          </cell>
        </row>
        <row r="678">
          <cell r="A678">
            <v>38686</v>
          </cell>
          <cell r="B678">
            <v>635216.79</v>
          </cell>
          <cell r="C678">
            <v>141087.29999999999</v>
          </cell>
          <cell r="D678">
            <v>64400</v>
          </cell>
          <cell r="E678">
            <v>7767000</v>
          </cell>
          <cell r="G678">
            <v>43800</v>
          </cell>
          <cell r="M678">
            <v>43800</v>
          </cell>
        </row>
        <row r="679">
          <cell r="A679">
            <v>38687</v>
          </cell>
          <cell r="B679">
            <v>8324018.3600000003</v>
          </cell>
          <cell r="C679">
            <v>140106.79</v>
          </cell>
          <cell r="D679">
            <v>31300</v>
          </cell>
          <cell r="G679">
            <v>61800</v>
          </cell>
          <cell r="M679">
            <v>61800</v>
          </cell>
        </row>
        <row r="680">
          <cell r="A680">
            <v>38688</v>
          </cell>
          <cell r="B680">
            <v>8269562.3499999996</v>
          </cell>
          <cell r="C680">
            <v>117990.79</v>
          </cell>
          <cell r="D680">
            <v>60000</v>
          </cell>
          <cell r="G680">
            <v>57800</v>
          </cell>
          <cell r="M680">
            <v>57800</v>
          </cell>
        </row>
        <row r="681">
          <cell r="A681">
            <v>38691</v>
          </cell>
          <cell r="B681">
            <v>8198970.5199999996</v>
          </cell>
          <cell r="C681">
            <v>110483.02</v>
          </cell>
          <cell r="D681">
            <v>52200</v>
          </cell>
          <cell r="G681">
            <v>82300</v>
          </cell>
          <cell r="M681">
            <v>82300</v>
          </cell>
        </row>
        <row r="682">
          <cell r="A682">
            <v>38692</v>
          </cell>
          <cell r="B682">
            <v>8135157.3200000003</v>
          </cell>
          <cell r="C682">
            <v>131286.44</v>
          </cell>
          <cell r="D682">
            <v>52200</v>
          </cell>
          <cell r="G682">
            <v>67800</v>
          </cell>
          <cell r="M682">
            <v>67800</v>
          </cell>
        </row>
        <row r="683">
          <cell r="A683">
            <v>38693</v>
          </cell>
          <cell r="B683">
            <v>8062613.2699999996</v>
          </cell>
          <cell r="C683">
            <v>122048.9</v>
          </cell>
          <cell r="D683">
            <v>56900</v>
          </cell>
          <cell r="G683">
            <v>51000</v>
          </cell>
          <cell r="M683">
            <v>51000</v>
          </cell>
        </row>
        <row r="684">
          <cell r="A684">
            <v>38694</v>
          </cell>
          <cell r="B684">
            <v>7991640.6900000004</v>
          </cell>
          <cell r="C684">
            <v>112979.97</v>
          </cell>
          <cell r="D684">
            <v>45600</v>
          </cell>
          <cell r="G684">
            <v>75200</v>
          </cell>
          <cell r="M684">
            <v>75200</v>
          </cell>
        </row>
        <row r="685">
          <cell r="A685">
            <v>38695</v>
          </cell>
          <cell r="B685">
            <v>7940706.8300000001</v>
          </cell>
          <cell r="C685">
            <v>108980.3</v>
          </cell>
          <cell r="D685">
            <v>73900</v>
          </cell>
          <cell r="G685">
            <v>101500</v>
          </cell>
          <cell r="M685">
            <v>101500</v>
          </cell>
        </row>
        <row r="686">
          <cell r="A686">
            <v>38698</v>
          </cell>
          <cell r="B686">
            <v>7919799.0300000003</v>
          </cell>
          <cell r="C686">
            <v>98846.51</v>
          </cell>
          <cell r="D686">
            <v>90000</v>
          </cell>
          <cell r="G686">
            <v>94200</v>
          </cell>
          <cell r="M686">
            <v>94200</v>
          </cell>
        </row>
        <row r="687">
          <cell r="A687">
            <v>38699</v>
          </cell>
          <cell r="B687">
            <v>7818469.1100000003</v>
          </cell>
          <cell r="C687">
            <v>86796.19</v>
          </cell>
          <cell r="D687">
            <v>87700</v>
          </cell>
          <cell r="G687">
            <v>3299256.14</v>
          </cell>
          <cell r="M687">
            <v>179800</v>
          </cell>
        </row>
        <row r="688">
          <cell r="A688">
            <v>38700</v>
          </cell>
          <cell r="B688">
            <v>7723434.3700000001</v>
          </cell>
          <cell r="C688">
            <v>104893.62</v>
          </cell>
          <cell r="D688">
            <v>3278856.14</v>
          </cell>
          <cell r="G688">
            <v>208900</v>
          </cell>
          <cell r="M688">
            <v>208900</v>
          </cell>
        </row>
        <row r="689">
          <cell r="A689">
            <v>38701</v>
          </cell>
          <cell r="B689">
            <v>4432603.6500000004</v>
          </cell>
          <cell r="C689">
            <v>128615.84</v>
          </cell>
          <cell r="D689">
            <v>173500</v>
          </cell>
          <cell r="G689">
            <v>835800</v>
          </cell>
          <cell r="M689">
            <v>87222.040000000037</v>
          </cell>
        </row>
        <row r="690">
          <cell r="A690">
            <v>38702</v>
          </cell>
          <cell r="B690">
            <v>4251370.5599999996</v>
          </cell>
          <cell r="C690">
            <v>129412.66</v>
          </cell>
          <cell r="D690">
            <v>830800</v>
          </cell>
          <cell r="G690">
            <v>285500</v>
          </cell>
          <cell r="M690">
            <v>285500</v>
          </cell>
        </row>
        <row r="691">
          <cell r="A691">
            <v>38705</v>
          </cell>
          <cell r="B691">
            <v>3408036.75</v>
          </cell>
          <cell r="C691">
            <v>174202.37</v>
          </cell>
          <cell r="D691">
            <v>227300</v>
          </cell>
          <cell r="G691">
            <v>440200</v>
          </cell>
          <cell r="M691">
            <v>214343</v>
          </cell>
        </row>
        <row r="692">
          <cell r="A692">
            <v>38706</v>
          </cell>
          <cell r="B692">
            <v>3154464.46</v>
          </cell>
          <cell r="C692">
            <v>167425.43</v>
          </cell>
          <cell r="D692">
            <v>424200</v>
          </cell>
          <cell r="G692">
            <v>1586532.86</v>
          </cell>
          <cell r="M692">
            <v>150100.00000000012</v>
          </cell>
        </row>
        <row r="693">
          <cell r="A693">
            <v>38707</v>
          </cell>
          <cell r="B693">
            <v>2687538.94</v>
          </cell>
          <cell r="C693">
            <v>167425.43</v>
          </cell>
          <cell r="D693">
            <v>1517732</v>
          </cell>
          <cell r="G693">
            <v>323900</v>
          </cell>
          <cell r="M693">
            <v>323900</v>
          </cell>
        </row>
        <row r="694">
          <cell r="A694">
            <v>38708</v>
          </cell>
          <cell r="B694">
            <v>1152606.27</v>
          </cell>
          <cell r="C694">
            <v>190697.07</v>
          </cell>
          <cell r="D694">
            <v>310700</v>
          </cell>
          <cell r="G694">
            <v>77400</v>
          </cell>
          <cell r="M694">
            <v>77400</v>
          </cell>
        </row>
        <row r="695">
          <cell r="A695">
            <v>38709</v>
          </cell>
          <cell r="B695">
            <v>815352.28</v>
          </cell>
          <cell r="C695">
            <v>166317.32</v>
          </cell>
          <cell r="D695">
            <v>70200</v>
          </cell>
          <cell r="G695">
            <v>68900</v>
          </cell>
          <cell r="M695">
            <v>68900</v>
          </cell>
        </row>
        <row r="696">
          <cell r="A696">
            <v>38714</v>
          </cell>
          <cell r="B696">
            <v>686629.17</v>
          </cell>
          <cell r="C696">
            <v>166371.32</v>
          </cell>
          <cell r="D696">
            <v>66700</v>
          </cell>
          <cell r="G696">
            <v>360212.75</v>
          </cell>
          <cell r="M696">
            <v>138400</v>
          </cell>
        </row>
        <row r="697">
          <cell r="A697">
            <v>38715</v>
          </cell>
          <cell r="B697">
            <v>624707.51</v>
          </cell>
          <cell r="C697">
            <v>166317.32</v>
          </cell>
          <cell r="D697">
            <v>337212.75</v>
          </cell>
          <cell r="G697">
            <v>127600</v>
          </cell>
          <cell r="M697">
            <v>127600</v>
          </cell>
        </row>
        <row r="698">
          <cell r="A698">
            <v>38716</v>
          </cell>
          <cell r="B698">
            <v>281611.62</v>
          </cell>
          <cell r="C698">
            <v>166317.32</v>
          </cell>
          <cell r="D698">
            <v>92700</v>
          </cell>
          <cell r="E698">
            <v>9184000</v>
          </cell>
          <cell r="G698">
            <v>107200</v>
          </cell>
          <cell r="M698">
            <v>107200</v>
          </cell>
        </row>
        <row r="699">
          <cell r="A699">
            <v>38720</v>
          </cell>
          <cell r="B699">
            <v>9372244.0500000007</v>
          </cell>
          <cell r="C699">
            <v>159357.94</v>
          </cell>
          <cell r="D699">
            <v>83600</v>
          </cell>
          <cell r="G699">
            <v>85800</v>
          </cell>
          <cell r="M699">
            <v>85800</v>
          </cell>
        </row>
        <row r="700">
          <cell r="A700">
            <v>38721</v>
          </cell>
          <cell r="B700">
            <v>9279446.7599999998</v>
          </cell>
          <cell r="C700">
            <v>159357.94</v>
          </cell>
          <cell r="D700">
            <v>62800</v>
          </cell>
          <cell r="G700">
            <v>98500</v>
          </cell>
          <cell r="M700">
            <v>98500</v>
          </cell>
        </row>
        <row r="701">
          <cell r="A701">
            <v>38722</v>
          </cell>
          <cell r="B701">
            <v>9196490.0099999998</v>
          </cell>
          <cell r="C701">
            <v>155074.79999999999</v>
          </cell>
          <cell r="D701">
            <v>97900</v>
          </cell>
          <cell r="G701">
            <v>35100</v>
          </cell>
          <cell r="M701">
            <v>35100</v>
          </cell>
        </row>
        <row r="702">
          <cell r="A702">
            <v>38723</v>
          </cell>
          <cell r="B702">
            <v>9066848.0099999998</v>
          </cell>
          <cell r="C702">
            <v>110371.6</v>
          </cell>
          <cell r="D702">
            <v>33400</v>
          </cell>
          <cell r="G702">
            <v>138600</v>
          </cell>
          <cell r="M702">
            <v>138600</v>
          </cell>
        </row>
        <row r="703">
          <cell r="A703">
            <v>38726</v>
          </cell>
          <cell r="B703">
            <v>9016381.7699999996</v>
          </cell>
          <cell r="C703">
            <v>137818.26</v>
          </cell>
          <cell r="D703">
            <v>93800</v>
          </cell>
          <cell r="G703">
            <v>47800</v>
          </cell>
          <cell r="M703">
            <v>47800</v>
          </cell>
        </row>
        <row r="704">
          <cell r="A704">
            <v>38727</v>
          </cell>
          <cell r="B704">
            <v>8920028.1600000001</v>
          </cell>
          <cell r="C704">
            <v>133937.84</v>
          </cell>
          <cell r="D704">
            <v>46400</v>
          </cell>
          <cell r="G704">
            <v>89500</v>
          </cell>
          <cell r="M704">
            <v>89500</v>
          </cell>
        </row>
        <row r="705">
          <cell r="A705">
            <v>38728</v>
          </cell>
          <cell r="B705">
            <v>8871133.8900000006</v>
          </cell>
          <cell r="C705">
            <v>133937.84</v>
          </cell>
          <cell r="D705">
            <v>43200</v>
          </cell>
          <cell r="G705">
            <v>4128296.19</v>
          </cell>
          <cell r="M705">
            <v>101200</v>
          </cell>
        </row>
        <row r="706">
          <cell r="A706">
            <v>38729</v>
          </cell>
          <cell r="B706">
            <v>8781531.3900000006</v>
          </cell>
          <cell r="C706">
            <v>155859.68</v>
          </cell>
          <cell r="D706">
            <v>4128296.19</v>
          </cell>
          <cell r="G706">
            <v>328200</v>
          </cell>
          <cell r="M706">
            <v>328200</v>
          </cell>
        </row>
        <row r="707">
          <cell r="A707">
            <v>38730</v>
          </cell>
          <cell r="B707">
            <v>4637058.24</v>
          </cell>
          <cell r="C707">
            <v>290809.28000000003</v>
          </cell>
          <cell r="D707">
            <v>150200</v>
          </cell>
          <cell r="G707">
            <v>90300</v>
          </cell>
          <cell r="M707">
            <v>90300</v>
          </cell>
        </row>
        <row r="708">
          <cell r="A708">
            <v>38733</v>
          </cell>
          <cell r="B708">
            <v>4475293.93</v>
          </cell>
          <cell r="C708">
            <v>290809.28000000003</v>
          </cell>
          <cell r="D708">
            <v>86800</v>
          </cell>
          <cell r="G708">
            <v>140000</v>
          </cell>
          <cell r="M708">
            <v>140000</v>
          </cell>
        </row>
        <row r="709">
          <cell r="A709">
            <v>38734</v>
          </cell>
          <cell r="B709">
            <v>4348885.67</v>
          </cell>
          <cell r="C709">
            <v>290809.28000000003</v>
          </cell>
          <cell r="D709">
            <v>127900</v>
          </cell>
          <cell r="G709">
            <v>377900</v>
          </cell>
          <cell r="M709">
            <v>152900</v>
          </cell>
        </row>
        <row r="710">
          <cell r="A710">
            <v>38735</v>
          </cell>
          <cell r="B710">
            <v>4101929.11</v>
          </cell>
          <cell r="C710">
            <v>179809.2</v>
          </cell>
          <cell r="D710">
            <v>368600</v>
          </cell>
          <cell r="G710">
            <v>2292514.84</v>
          </cell>
          <cell r="M710">
            <v>128183.93999999971</v>
          </cell>
        </row>
        <row r="711">
          <cell r="A711">
            <v>38736</v>
          </cell>
          <cell r="B711">
            <v>3711501.5</v>
          </cell>
          <cell r="C711">
            <v>137401.85999999999</v>
          </cell>
          <cell r="D711">
            <v>2275314.84</v>
          </cell>
          <cell r="G711">
            <v>116500</v>
          </cell>
          <cell r="M711">
            <v>116500</v>
          </cell>
        </row>
        <row r="712">
          <cell r="A712">
            <v>38737</v>
          </cell>
          <cell r="B712">
            <v>1430758.41</v>
          </cell>
          <cell r="C712">
            <v>162525.39000000001</v>
          </cell>
          <cell r="D712">
            <v>84000</v>
          </cell>
          <cell r="G712">
            <v>100100</v>
          </cell>
          <cell r="M712">
            <v>100100</v>
          </cell>
        </row>
        <row r="713">
          <cell r="A713">
            <v>38740</v>
          </cell>
          <cell r="B713">
            <v>1347700.27</v>
          </cell>
          <cell r="C713">
            <v>167514.97</v>
          </cell>
          <cell r="D713">
            <v>90400</v>
          </cell>
          <cell r="G713">
            <v>89200</v>
          </cell>
          <cell r="M713">
            <v>89200</v>
          </cell>
        </row>
        <row r="714">
          <cell r="A714">
            <v>38741</v>
          </cell>
          <cell r="B714">
            <v>1228203.1499999999</v>
          </cell>
          <cell r="C714">
            <v>152272.85999999999</v>
          </cell>
          <cell r="D714">
            <v>77600</v>
          </cell>
          <cell r="G714">
            <v>99700</v>
          </cell>
          <cell r="M714">
            <v>99700</v>
          </cell>
        </row>
        <row r="715">
          <cell r="A715">
            <v>38742</v>
          </cell>
          <cell r="B715">
            <v>1141604.6200000001</v>
          </cell>
          <cell r="C715">
            <v>159204.04999999999</v>
          </cell>
          <cell r="D715">
            <v>78700</v>
          </cell>
          <cell r="G715">
            <v>111100</v>
          </cell>
          <cell r="M715">
            <v>111100</v>
          </cell>
        </row>
        <row r="716">
          <cell r="A716">
            <v>38743</v>
          </cell>
          <cell r="B716">
            <v>1031643.58</v>
          </cell>
          <cell r="C716">
            <v>135920.34</v>
          </cell>
          <cell r="D716">
            <v>107900</v>
          </cell>
          <cell r="G716">
            <v>81400</v>
          </cell>
          <cell r="M716">
            <v>81400</v>
          </cell>
        </row>
        <row r="717">
          <cell r="A717">
            <v>38744</v>
          </cell>
          <cell r="B717">
            <v>908938.99</v>
          </cell>
          <cell r="C717">
            <v>121818.29</v>
          </cell>
          <cell r="D717">
            <v>80200</v>
          </cell>
          <cell r="G717">
            <v>242809</v>
          </cell>
          <cell r="M717">
            <v>47300</v>
          </cell>
        </row>
        <row r="718">
          <cell r="A718">
            <v>38747</v>
          </cell>
          <cell r="B718">
            <v>1058225.3600000001</v>
          </cell>
          <cell r="C718">
            <v>121818.29</v>
          </cell>
          <cell r="D718">
            <v>237309</v>
          </cell>
          <cell r="G718">
            <v>46600</v>
          </cell>
          <cell r="M718">
            <v>46600</v>
          </cell>
        </row>
        <row r="719">
          <cell r="A719">
            <v>38748</v>
          </cell>
          <cell r="B719">
            <v>809403.09</v>
          </cell>
          <cell r="C719">
            <v>111033.59</v>
          </cell>
          <cell r="D719">
            <v>45300</v>
          </cell>
          <cell r="E719">
            <v>8517000</v>
          </cell>
          <cell r="G719">
            <v>42300</v>
          </cell>
          <cell r="M719">
            <v>42300</v>
          </cell>
        </row>
        <row r="720">
          <cell r="A720">
            <v>38749</v>
          </cell>
          <cell r="B720">
            <v>9279910.3499999996</v>
          </cell>
          <cell r="C720">
            <v>117423.69</v>
          </cell>
          <cell r="D720">
            <v>29200</v>
          </cell>
          <cell r="G720">
            <v>40600</v>
          </cell>
          <cell r="M720">
            <v>40600</v>
          </cell>
        </row>
        <row r="721">
          <cell r="A721">
            <v>38750</v>
          </cell>
          <cell r="B721">
            <v>9227010.9100000001</v>
          </cell>
          <cell r="C721">
            <v>97219.09</v>
          </cell>
          <cell r="D721">
            <v>37400</v>
          </cell>
          <cell r="G721">
            <v>61300</v>
          </cell>
          <cell r="M721">
            <v>61300</v>
          </cell>
        </row>
        <row r="722">
          <cell r="A722">
            <v>38751</v>
          </cell>
          <cell r="B722">
            <v>9186440.1300000008</v>
          </cell>
          <cell r="C722">
            <v>97219.09</v>
          </cell>
          <cell r="D722">
            <v>56600</v>
          </cell>
          <cell r="G722">
            <v>43300</v>
          </cell>
          <cell r="M722">
            <v>43300</v>
          </cell>
        </row>
        <row r="723">
          <cell r="A723">
            <v>38754</v>
          </cell>
          <cell r="B723">
            <v>9124949.3499999996</v>
          </cell>
          <cell r="C723">
            <v>97219</v>
          </cell>
          <cell r="D723">
            <v>39800</v>
          </cell>
          <cell r="G723">
            <v>57300</v>
          </cell>
          <cell r="M723">
            <v>57300</v>
          </cell>
        </row>
        <row r="724">
          <cell r="A724">
            <v>38755</v>
          </cell>
          <cell r="B724">
            <v>9082479.0399999991</v>
          </cell>
          <cell r="C724">
            <v>92640.81</v>
          </cell>
          <cell r="D724">
            <v>54200</v>
          </cell>
          <cell r="G724">
            <v>31300</v>
          </cell>
          <cell r="M724">
            <v>31300</v>
          </cell>
        </row>
        <row r="725">
          <cell r="A725">
            <v>38756</v>
          </cell>
          <cell r="B725">
            <v>9027326.1500000004</v>
          </cell>
          <cell r="C725">
            <v>96599.31</v>
          </cell>
          <cell r="D725">
            <v>25700</v>
          </cell>
          <cell r="G725">
            <v>103800</v>
          </cell>
          <cell r="M725">
            <v>103800</v>
          </cell>
        </row>
        <row r="726">
          <cell r="A726">
            <v>38757</v>
          </cell>
          <cell r="B726">
            <v>8995654.2699999996</v>
          </cell>
          <cell r="C726">
            <v>89234.84</v>
          </cell>
          <cell r="D726">
            <v>100200</v>
          </cell>
          <cell r="G726">
            <v>95900</v>
          </cell>
          <cell r="M726">
            <v>95900</v>
          </cell>
        </row>
        <row r="727">
          <cell r="A727">
            <v>38758</v>
          </cell>
          <cell r="B727">
            <v>8892863.5800000001</v>
          </cell>
          <cell r="C727">
            <v>89193.51</v>
          </cell>
          <cell r="D727">
            <v>93200</v>
          </cell>
          <cell r="G727">
            <v>53900</v>
          </cell>
          <cell r="M727">
            <v>53900</v>
          </cell>
        </row>
        <row r="728">
          <cell r="A728">
            <v>38761</v>
          </cell>
          <cell r="B728">
            <v>8792514.0600000005</v>
          </cell>
          <cell r="C728">
            <v>88391.86</v>
          </cell>
          <cell r="D728">
            <v>47400</v>
          </cell>
          <cell r="G728">
            <v>3316616.82</v>
          </cell>
          <cell r="M728">
            <v>122900</v>
          </cell>
        </row>
        <row r="729">
          <cell r="A729">
            <v>38762</v>
          </cell>
          <cell r="B729">
            <v>8742789.2899999991</v>
          </cell>
          <cell r="C729">
            <v>93809.15</v>
          </cell>
          <cell r="D729">
            <v>3308416.82</v>
          </cell>
          <cell r="G729">
            <v>1044200</v>
          </cell>
          <cell r="M729">
            <v>114370.90000000002</v>
          </cell>
        </row>
        <row r="730">
          <cell r="A730">
            <v>38763</v>
          </cell>
          <cell r="B730">
            <v>5426569.2699999996</v>
          </cell>
          <cell r="C730">
            <v>93809.15</v>
          </cell>
          <cell r="D730">
            <v>1035400</v>
          </cell>
          <cell r="G730">
            <v>321500</v>
          </cell>
          <cell r="M730">
            <v>96500</v>
          </cell>
        </row>
        <row r="731">
          <cell r="A731">
            <v>38764</v>
          </cell>
          <cell r="B731">
            <v>4389563.38</v>
          </cell>
          <cell r="C731">
            <v>93809.15</v>
          </cell>
          <cell r="D731">
            <v>315000</v>
          </cell>
          <cell r="G731">
            <v>110900</v>
          </cell>
          <cell r="M731">
            <v>110900</v>
          </cell>
        </row>
        <row r="732">
          <cell r="A732">
            <v>38765</v>
          </cell>
          <cell r="B732">
            <v>4070603.42</v>
          </cell>
          <cell r="C732">
            <v>93809.15</v>
          </cell>
          <cell r="D732">
            <v>96500</v>
          </cell>
          <cell r="G732">
            <v>135600</v>
          </cell>
          <cell r="M732">
            <v>135600</v>
          </cell>
        </row>
        <row r="733">
          <cell r="A733">
            <v>38768</v>
          </cell>
          <cell r="B733">
            <v>3969532.63</v>
          </cell>
          <cell r="C733">
            <v>93809.15</v>
          </cell>
          <cell r="D733">
            <v>115900</v>
          </cell>
          <cell r="G733">
            <v>1977492.27</v>
          </cell>
          <cell r="M733">
            <v>64201.270000000019</v>
          </cell>
        </row>
        <row r="734">
          <cell r="A734">
            <v>38769</v>
          </cell>
          <cell r="B734">
            <v>3840348.09</v>
          </cell>
          <cell r="C734">
            <v>93809.15</v>
          </cell>
          <cell r="D734">
            <v>1977492.27</v>
          </cell>
          <cell r="G734">
            <v>72400</v>
          </cell>
          <cell r="M734">
            <v>72400</v>
          </cell>
        </row>
        <row r="735">
          <cell r="A735">
            <v>38770</v>
          </cell>
          <cell r="B735">
            <v>1823702.91</v>
          </cell>
          <cell r="C735">
            <v>115693.99</v>
          </cell>
          <cell r="D735">
            <v>40800</v>
          </cell>
          <cell r="G735">
            <v>143000</v>
          </cell>
          <cell r="M735">
            <v>143000</v>
          </cell>
        </row>
        <row r="736">
          <cell r="A736">
            <v>38771</v>
          </cell>
          <cell r="B736">
            <v>1753313.19</v>
          </cell>
          <cell r="C736">
            <v>154442</v>
          </cell>
          <cell r="D736">
            <v>75000</v>
          </cell>
          <cell r="G736">
            <v>71200</v>
          </cell>
          <cell r="M736">
            <v>71200</v>
          </cell>
        </row>
        <row r="737">
          <cell r="A737">
            <v>38772</v>
          </cell>
          <cell r="B737">
            <v>1670251.93</v>
          </cell>
          <cell r="C737">
            <v>163596.76999999999</v>
          </cell>
          <cell r="D737">
            <v>54000</v>
          </cell>
          <cell r="G737">
            <v>367934.73</v>
          </cell>
          <cell r="M737">
            <v>130499.99999999997</v>
          </cell>
        </row>
        <row r="738">
          <cell r="A738">
            <v>38775</v>
          </cell>
          <cell r="B738">
            <v>1610854.97</v>
          </cell>
          <cell r="C738">
            <v>207597.11</v>
          </cell>
          <cell r="D738">
            <v>81000</v>
          </cell>
          <cell r="G738">
            <v>71000</v>
          </cell>
          <cell r="M738">
            <v>71000</v>
          </cell>
        </row>
        <row r="739">
          <cell r="A739">
            <v>38776</v>
          </cell>
          <cell r="B739">
            <v>1278615.21</v>
          </cell>
          <cell r="C739">
            <v>204117.8</v>
          </cell>
          <cell r="D739">
            <v>60500</v>
          </cell>
          <cell r="E739">
            <v>9901000</v>
          </cell>
          <cell r="G739">
            <v>131700</v>
          </cell>
          <cell r="M739">
            <v>131700</v>
          </cell>
        </row>
        <row r="740">
          <cell r="A740">
            <v>38777</v>
          </cell>
          <cell r="B740">
            <v>11060735.199999999</v>
          </cell>
          <cell r="C740">
            <v>191355.85</v>
          </cell>
          <cell r="D740">
            <v>88100</v>
          </cell>
          <cell r="G740">
            <v>133500</v>
          </cell>
          <cell r="M740">
            <v>133500</v>
          </cell>
        </row>
        <row r="741">
          <cell r="A741">
            <v>38778</v>
          </cell>
          <cell r="B741">
            <v>10966117.560000001</v>
          </cell>
          <cell r="C741">
            <v>201754.13</v>
          </cell>
          <cell r="D741">
            <v>111200</v>
          </cell>
          <cell r="G741">
            <v>70900</v>
          </cell>
          <cell r="M741">
            <v>70900</v>
          </cell>
        </row>
        <row r="742">
          <cell r="A742">
            <v>38779</v>
          </cell>
          <cell r="B742">
            <v>10808500.690000001</v>
          </cell>
          <cell r="C742">
            <v>169668.24</v>
          </cell>
          <cell r="D742">
            <v>55800</v>
          </cell>
          <cell r="G742">
            <v>77800</v>
          </cell>
          <cell r="M742">
            <v>77800</v>
          </cell>
        </row>
        <row r="743">
          <cell r="A743">
            <v>38782</v>
          </cell>
          <cell r="B743">
            <v>10744977.640000001</v>
          </cell>
          <cell r="C743">
            <v>175498.25</v>
          </cell>
          <cell r="D743">
            <v>63900</v>
          </cell>
          <cell r="G743">
            <v>173500</v>
          </cell>
          <cell r="M743">
            <v>173500</v>
          </cell>
        </row>
        <row r="744">
          <cell r="A744">
            <v>38783</v>
          </cell>
          <cell r="B744">
            <v>10681403.290000001</v>
          </cell>
          <cell r="C744">
            <v>187086.45</v>
          </cell>
          <cell r="D744">
            <v>159700</v>
          </cell>
          <cell r="G744">
            <v>79900</v>
          </cell>
          <cell r="M744">
            <v>79900</v>
          </cell>
        </row>
        <row r="745">
          <cell r="A745">
            <v>38784</v>
          </cell>
          <cell r="B745">
            <v>10504052.76</v>
          </cell>
          <cell r="C745">
            <v>155938.93</v>
          </cell>
          <cell r="D745">
            <v>71300</v>
          </cell>
          <cell r="G745">
            <v>144700</v>
          </cell>
          <cell r="M745">
            <v>144700</v>
          </cell>
        </row>
        <row r="746">
          <cell r="A746">
            <v>38785</v>
          </cell>
          <cell r="B746">
            <v>10414344.33</v>
          </cell>
          <cell r="C746">
            <v>149753.29999999999</v>
          </cell>
          <cell r="D746">
            <v>132200</v>
          </cell>
          <cell r="G746">
            <v>66600</v>
          </cell>
          <cell r="M746">
            <v>66600</v>
          </cell>
        </row>
        <row r="747">
          <cell r="A747">
            <v>38786</v>
          </cell>
          <cell r="B747">
            <v>10265315.699999999</v>
          </cell>
          <cell r="C747">
            <v>161671.70000000001</v>
          </cell>
          <cell r="D747">
            <v>37700</v>
          </cell>
          <cell r="G747">
            <v>144900</v>
          </cell>
          <cell r="M747">
            <v>144900</v>
          </cell>
        </row>
        <row r="748">
          <cell r="A748">
            <v>38789</v>
          </cell>
          <cell r="B748">
            <v>10205577.199999999</v>
          </cell>
          <cell r="C748">
            <v>146785.16</v>
          </cell>
          <cell r="D748">
            <v>137600</v>
          </cell>
          <cell r="G748">
            <v>3425166.24</v>
          </cell>
          <cell r="M748">
            <v>183800</v>
          </cell>
        </row>
        <row r="749">
          <cell r="A749">
            <v>38790</v>
          </cell>
          <cell r="B749">
            <v>10059462.209999999</v>
          </cell>
          <cell r="C749">
            <v>143267.67000000001</v>
          </cell>
          <cell r="D749">
            <v>3420566.24</v>
          </cell>
          <cell r="G749">
            <v>232800</v>
          </cell>
          <cell r="M749">
            <v>232800</v>
          </cell>
        </row>
        <row r="750">
          <cell r="A750">
            <v>38791</v>
          </cell>
          <cell r="B750">
            <v>6634664.5199999996</v>
          </cell>
          <cell r="C750">
            <v>172191.34</v>
          </cell>
          <cell r="D750">
            <v>199100</v>
          </cell>
          <cell r="G750">
            <v>978700</v>
          </cell>
          <cell r="M750">
            <v>206815.27000000002</v>
          </cell>
        </row>
        <row r="751">
          <cell r="A751">
            <v>38792</v>
          </cell>
          <cell r="B751">
            <v>6405655.8899999997</v>
          </cell>
          <cell r="C751">
            <v>205771.07</v>
          </cell>
          <cell r="D751">
            <v>920000</v>
          </cell>
          <cell r="G751">
            <v>148500</v>
          </cell>
          <cell r="M751">
            <v>148500</v>
          </cell>
        </row>
        <row r="752">
          <cell r="A752">
            <v>38793</v>
          </cell>
          <cell r="B752">
            <v>5468820.4899999993</v>
          </cell>
          <cell r="C752">
            <v>223989.29</v>
          </cell>
          <cell r="D752">
            <v>113500</v>
          </cell>
          <cell r="G752">
            <v>177000</v>
          </cell>
          <cell r="M752">
            <v>177000</v>
          </cell>
        </row>
        <row r="753">
          <cell r="A753">
            <v>38796</v>
          </cell>
          <cell r="B753">
            <v>5328031.2</v>
          </cell>
          <cell r="C753">
            <v>266127.57</v>
          </cell>
          <cell r="D753">
            <v>106600</v>
          </cell>
          <cell r="G753">
            <v>65800</v>
          </cell>
          <cell r="M753">
            <v>65800</v>
          </cell>
        </row>
        <row r="754">
          <cell r="A754">
            <v>38797</v>
          </cell>
          <cell r="B754">
            <v>5187758.25</v>
          </cell>
          <cell r="C754">
            <v>226131.3</v>
          </cell>
          <cell r="D754">
            <v>53500</v>
          </cell>
          <cell r="G754">
            <v>501400</v>
          </cell>
          <cell r="M754">
            <v>275553</v>
          </cell>
        </row>
        <row r="755">
          <cell r="A755">
            <v>38798</v>
          </cell>
          <cell r="B755">
            <v>3647376.24</v>
          </cell>
          <cell r="C755">
            <v>199380.3</v>
          </cell>
          <cell r="D755">
            <v>496500</v>
          </cell>
          <cell r="G755">
            <v>149500</v>
          </cell>
          <cell r="M755">
            <v>149500</v>
          </cell>
        </row>
        <row r="756">
          <cell r="A756">
            <v>38799</v>
          </cell>
          <cell r="B756">
            <v>3112753.75</v>
          </cell>
          <cell r="C756">
            <v>160455.01</v>
          </cell>
          <cell r="D756">
            <v>133900</v>
          </cell>
          <cell r="G756">
            <v>190400</v>
          </cell>
          <cell r="M756">
            <v>190400</v>
          </cell>
        </row>
        <row r="757">
          <cell r="A757">
            <v>38800</v>
          </cell>
          <cell r="B757">
            <v>2968948.85</v>
          </cell>
          <cell r="C757">
            <v>161715.16</v>
          </cell>
          <cell r="D757">
            <v>179000</v>
          </cell>
          <cell r="G757">
            <v>207400</v>
          </cell>
          <cell r="M757">
            <v>207400</v>
          </cell>
        </row>
        <row r="758">
          <cell r="A758">
            <v>38803</v>
          </cell>
          <cell r="B758">
            <v>2789991.08</v>
          </cell>
          <cell r="C758">
            <v>211003</v>
          </cell>
          <cell r="D758">
            <v>157500</v>
          </cell>
          <cell r="G758">
            <v>391400</v>
          </cell>
          <cell r="M758">
            <v>391400</v>
          </cell>
        </row>
        <row r="759">
          <cell r="A759">
            <v>38804</v>
          </cell>
          <cell r="B759">
            <v>2625208.56</v>
          </cell>
          <cell r="C759">
            <v>384982.83</v>
          </cell>
          <cell r="D759">
            <v>210000</v>
          </cell>
          <cell r="G759">
            <v>191900</v>
          </cell>
          <cell r="M759">
            <v>191900</v>
          </cell>
        </row>
        <row r="760">
          <cell r="A760">
            <v>38805</v>
          </cell>
          <cell r="B760">
            <v>955633.92</v>
          </cell>
          <cell r="C760">
            <v>455282.86</v>
          </cell>
          <cell r="D760">
            <v>100800</v>
          </cell>
          <cell r="G760">
            <v>409900</v>
          </cell>
          <cell r="M760">
            <v>409900</v>
          </cell>
        </row>
        <row r="761">
          <cell r="A761">
            <v>38806</v>
          </cell>
          <cell r="B761">
            <v>823457.59</v>
          </cell>
          <cell r="C761">
            <v>632810.39</v>
          </cell>
          <cell r="D761">
            <v>197500</v>
          </cell>
          <cell r="G761">
            <v>89500</v>
          </cell>
          <cell r="M761">
            <v>89500</v>
          </cell>
        </row>
        <row r="762">
          <cell r="A762">
            <v>38807</v>
          </cell>
          <cell r="B762">
            <v>181714.13</v>
          </cell>
          <cell r="C762">
            <v>504865.6</v>
          </cell>
          <cell r="D762">
            <v>76700</v>
          </cell>
          <cell r="E762">
            <v>9022000</v>
          </cell>
          <cell r="G762">
            <v>133200</v>
          </cell>
          <cell r="M762">
            <v>133200</v>
          </cell>
        </row>
        <row r="763">
          <cell r="A763">
            <v>38810</v>
          </cell>
          <cell r="B763">
            <v>10491214.74</v>
          </cell>
          <cell r="C763">
            <v>444895.21</v>
          </cell>
          <cell r="D763">
            <v>112400</v>
          </cell>
          <cell r="G763">
            <v>400300</v>
          </cell>
          <cell r="M763">
            <v>400300</v>
          </cell>
        </row>
        <row r="764">
          <cell r="A764">
            <v>38811</v>
          </cell>
          <cell r="B764">
            <v>10274324.92</v>
          </cell>
          <cell r="C764">
            <v>377917.78</v>
          </cell>
          <cell r="D764">
            <v>363600</v>
          </cell>
          <cell r="G764">
            <v>84800</v>
          </cell>
          <cell r="M764">
            <v>84800</v>
          </cell>
        </row>
        <row r="765">
          <cell r="A765">
            <v>38812</v>
          </cell>
          <cell r="B765">
            <v>9821157.6999999993</v>
          </cell>
          <cell r="C765">
            <v>293807.40000000002</v>
          </cell>
          <cell r="D765">
            <v>81600</v>
          </cell>
          <cell r="G765">
            <v>157400</v>
          </cell>
          <cell r="M765">
            <v>157400</v>
          </cell>
        </row>
        <row r="766">
          <cell r="A766">
            <v>38813</v>
          </cell>
          <cell r="B766">
            <v>9658525.5500000007</v>
          </cell>
          <cell r="C766">
            <v>296134.99</v>
          </cell>
          <cell r="D766">
            <v>106100</v>
          </cell>
          <cell r="G766">
            <v>114700</v>
          </cell>
          <cell r="M766">
            <v>114700</v>
          </cell>
        </row>
        <row r="767">
          <cell r="A767">
            <v>38814</v>
          </cell>
          <cell r="B767">
            <v>9520550.3599999994</v>
          </cell>
          <cell r="C767">
            <v>279484.53999999998</v>
          </cell>
          <cell r="D767">
            <v>98500</v>
          </cell>
          <cell r="G767">
            <v>38100</v>
          </cell>
          <cell r="M767">
            <v>38100</v>
          </cell>
        </row>
        <row r="768">
          <cell r="A768">
            <v>38817</v>
          </cell>
          <cell r="B768">
            <v>9347485.7100000009</v>
          </cell>
          <cell r="C768">
            <v>211485</v>
          </cell>
          <cell r="D768">
            <v>31300</v>
          </cell>
          <cell r="G768">
            <v>65600</v>
          </cell>
          <cell r="M768">
            <v>65600</v>
          </cell>
        </row>
        <row r="769">
          <cell r="A769">
            <v>38818</v>
          </cell>
          <cell r="B769">
            <v>9297740.3100000005</v>
          </cell>
          <cell r="C769">
            <v>192919.94</v>
          </cell>
          <cell r="D769">
            <v>45300</v>
          </cell>
          <cell r="G769">
            <v>263100</v>
          </cell>
          <cell r="M769">
            <v>263100</v>
          </cell>
        </row>
        <row r="770">
          <cell r="A770">
            <v>38819</v>
          </cell>
          <cell r="B770">
            <v>9234576.4900000002</v>
          </cell>
          <cell r="C770">
            <v>342682.75</v>
          </cell>
          <cell r="D770">
            <v>113700</v>
          </cell>
          <cell r="G770">
            <v>203000</v>
          </cell>
          <cell r="M770">
            <v>203000</v>
          </cell>
        </row>
        <row r="771">
          <cell r="A771">
            <v>38820</v>
          </cell>
          <cell r="B771">
            <v>5702019.04</v>
          </cell>
          <cell r="C771">
            <v>362681.12</v>
          </cell>
          <cell r="D771">
            <v>160200</v>
          </cell>
          <cell r="G771">
            <v>1002500</v>
          </cell>
          <cell r="M771">
            <v>227729.93999999994</v>
          </cell>
        </row>
        <row r="772">
          <cell r="A772">
            <v>38825</v>
          </cell>
          <cell r="B772">
            <v>5578251.9500000002</v>
          </cell>
          <cell r="C772">
            <v>391159.32</v>
          </cell>
          <cell r="D772">
            <v>967000</v>
          </cell>
          <cell r="G772">
            <v>256600</v>
          </cell>
          <cell r="M772">
            <v>256600</v>
          </cell>
        </row>
        <row r="773">
          <cell r="A773">
            <v>38826</v>
          </cell>
          <cell r="B773">
            <v>4581668.46</v>
          </cell>
          <cell r="C773">
            <v>383710.8</v>
          </cell>
          <cell r="D773">
            <v>232200</v>
          </cell>
          <cell r="G773">
            <v>133400</v>
          </cell>
          <cell r="M773">
            <v>133400</v>
          </cell>
        </row>
        <row r="774">
          <cell r="A774">
            <v>38827</v>
          </cell>
          <cell r="B774">
            <v>4277802.33</v>
          </cell>
          <cell r="C774">
            <v>316563.53000000003</v>
          </cell>
          <cell r="D774">
            <v>128900</v>
          </cell>
          <cell r="G774">
            <v>141400</v>
          </cell>
          <cell r="M774">
            <v>141400</v>
          </cell>
        </row>
        <row r="775">
          <cell r="A775">
            <v>38828</v>
          </cell>
          <cell r="B775">
            <v>4019887.47</v>
          </cell>
          <cell r="C775">
            <v>199977.91</v>
          </cell>
          <cell r="D775">
            <v>130600</v>
          </cell>
          <cell r="G775">
            <v>138500</v>
          </cell>
          <cell r="M775">
            <v>138500</v>
          </cell>
        </row>
        <row r="776">
          <cell r="A776">
            <v>38831</v>
          </cell>
          <cell r="B776">
            <v>2372280.5699999998</v>
          </cell>
          <cell r="C776">
            <v>196163.15</v>
          </cell>
          <cell r="D776">
            <v>129300</v>
          </cell>
          <cell r="G776">
            <v>243800</v>
          </cell>
          <cell r="M776">
            <v>243800</v>
          </cell>
        </row>
        <row r="777">
          <cell r="A777">
            <v>38832</v>
          </cell>
          <cell r="B777">
            <v>2228402.42</v>
          </cell>
          <cell r="C777">
            <v>190555.37</v>
          </cell>
          <cell r="D777">
            <v>232200</v>
          </cell>
          <cell r="G777">
            <v>130700</v>
          </cell>
          <cell r="M777">
            <v>130700</v>
          </cell>
        </row>
        <row r="778">
          <cell r="A778">
            <v>38833</v>
          </cell>
          <cell r="B778">
            <v>1991735.32</v>
          </cell>
          <cell r="C778">
            <v>186155.93</v>
          </cell>
          <cell r="D778">
            <v>124400</v>
          </cell>
          <cell r="G778">
            <v>129900</v>
          </cell>
          <cell r="M778">
            <v>129900</v>
          </cell>
        </row>
        <row r="779">
          <cell r="A779">
            <v>38834</v>
          </cell>
          <cell r="B779">
            <v>1834563.8</v>
          </cell>
          <cell r="C779">
            <v>161039.82</v>
          </cell>
          <cell r="D779">
            <v>122200</v>
          </cell>
          <cell r="G779">
            <v>163400</v>
          </cell>
          <cell r="M779">
            <v>163400</v>
          </cell>
        </row>
        <row r="780">
          <cell r="A780">
            <v>38835</v>
          </cell>
          <cell r="B780">
            <v>1529384.09</v>
          </cell>
          <cell r="C780">
            <v>186583.23</v>
          </cell>
          <cell r="D780">
            <v>133200</v>
          </cell>
          <cell r="E780">
            <v>7402500</v>
          </cell>
          <cell r="G780">
            <v>54400</v>
          </cell>
          <cell r="M780">
            <v>54400</v>
          </cell>
        </row>
        <row r="781">
          <cell r="A781">
            <v>38839</v>
          </cell>
          <cell r="B781">
            <v>8789930.0399999991</v>
          </cell>
          <cell r="C781">
            <v>180709.65</v>
          </cell>
          <cell r="D781">
            <v>51500</v>
          </cell>
          <cell r="G781">
            <v>139600</v>
          </cell>
          <cell r="M781">
            <v>139600</v>
          </cell>
        </row>
        <row r="782">
          <cell r="A782">
            <v>38840</v>
          </cell>
          <cell r="B782">
            <v>8735061.7799999993</v>
          </cell>
          <cell r="C782">
            <v>176481.45</v>
          </cell>
          <cell r="D782">
            <v>134100</v>
          </cell>
          <cell r="G782">
            <v>91800</v>
          </cell>
          <cell r="M782">
            <v>91800</v>
          </cell>
        </row>
        <row r="783">
          <cell r="A783">
            <v>38841</v>
          </cell>
          <cell r="B783">
            <v>8590285.2400000002</v>
          </cell>
          <cell r="C783">
            <v>232091.3</v>
          </cell>
          <cell r="D783">
            <v>26200</v>
          </cell>
          <cell r="G783">
            <v>276700</v>
          </cell>
          <cell r="M783">
            <v>276700</v>
          </cell>
        </row>
        <row r="784">
          <cell r="A784">
            <v>38842</v>
          </cell>
          <cell r="B784">
            <v>8580902.0299999993</v>
          </cell>
          <cell r="C784">
            <v>211437.91</v>
          </cell>
          <cell r="D784">
            <v>271200</v>
          </cell>
          <cell r="G784">
            <v>81500</v>
          </cell>
          <cell r="M784">
            <v>81500</v>
          </cell>
        </row>
        <row r="785">
          <cell r="A785">
            <v>38845</v>
          </cell>
          <cell r="B785">
            <v>8307051.5</v>
          </cell>
          <cell r="C785">
            <v>212672.87</v>
          </cell>
          <cell r="D785">
            <v>76700</v>
          </cell>
          <cell r="G785">
            <v>74500</v>
          </cell>
          <cell r="M785">
            <v>74500</v>
          </cell>
        </row>
        <row r="786">
          <cell r="A786">
            <v>38846</v>
          </cell>
          <cell r="B786">
            <v>8200680.8200000003</v>
          </cell>
          <cell r="C786">
            <v>191205.59</v>
          </cell>
          <cell r="D786">
            <v>63200</v>
          </cell>
          <cell r="G786">
            <v>207500</v>
          </cell>
          <cell r="M786">
            <v>207500</v>
          </cell>
        </row>
        <row r="787">
          <cell r="A787">
            <v>38847</v>
          </cell>
          <cell r="B787">
            <v>8151248.79</v>
          </cell>
          <cell r="C787">
            <v>224681.48</v>
          </cell>
          <cell r="D787">
            <v>163300</v>
          </cell>
          <cell r="G787">
            <v>132200</v>
          </cell>
          <cell r="M787">
            <v>132200</v>
          </cell>
        </row>
        <row r="788">
          <cell r="A788">
            <v>38848</v>
          </cell>
          <cell r="B788">
            <v>7977606.29</v>
          </cell>
          <cell r="C788">
            <v>224945.01</v>
          </cell>
          <cell r="D788">
            <v>120500</v>
          </cell>
          <cell r="G788">
            <v>24000</v>
          </cell>
          <cell r="M788">
            <v>24000</v>
          </cell>
        </row>
        <row r="789">
          <cell r="A789">
            <v>38849</v>
          </cell>
          <cell r="B789">
            <v>7851874.2000000002</v>
          </cell>
          <cell r="C789">
            <v>219854.49</v>
          </cell>
          <cell r="D789">
            <v>22500</v>
          </cell>
          <cell r="G789">
            <v>128700</v>
          </cell>
          <cell r="M789">
            <v>128700</v>
          </cell>
        </row>
        <row r="790">
          <cell r="A790">
            <v>38852</v>
          </cell>
          <cell r="B790">
            <v>4668451.53</v>
          </cell>
          <cell r="C790">
            <v>214391.24</v>
          </cell>
          <cell r="D790">
            <v>126000</v>
          </cell>
          <cell r="G790">
            <v>97000</v>
          </cell>
          <cell r="M790">
            <v>97000</v>
          </cell>
        </row>
        <row r="791">
          <cell r="A791">
            <v>38853</v>
          </cell>
          <cell r="B791">
            <v>4508088.6500000004</v>
          </cell>
          <cell r="C791">
            <v>181848.8</v>
          </cell>
          <cell r="D791">
            <v>94800</v>
          </cell>
          <cell r="G791">
            <v>79100</v>
          </cell>
          <cell r="M791">
            <v>79100</v>
          </cell>
        </row>
        <row r="792">
          <cell r="A792">
            <v>38854</v>
          </cell>
          <cell r="B792">
            <v>4407324.6399999997</v>
          </cell>
          <cell r="C792">
            <v>177129.28</v>
          </cell>
          <cell r="D792">
            <v>77800</v>
          </cell>
          <cell r="G792">
            <v>950700</v>
          </cell>
          <cell r="M792">
            <v>153500</v>
          </cell>
        </row>
        <row r="793">
          <cell r="A793">
            <v>38855</v>
          </cell>
          <cell r="B793">
            <v>4360792.71</v>
          </cell>
          <cell r="C793">
            <v>173752.73</v>
          </cell>
          <cell r="D793">
            <v>945100</v>
          </cell>
          <cell r="G793">
            <v>192500</v>
          </cell>
          <cell r="M793">
            <v>192500</v>
          </cell>
        </row>
        <row r="794">
          <cell r="A794">
            <v>38856</v>
          </cell>
          <cell r="B794">
            <v>3412594.2</v>
          </cell>
          <cell r="C794">
            <v>260573.79</v>
          </cell>
          <cell r="D794">
            <v>102100</v>
          </cell>
          <cell r="G794">
            <v>118100</v>
          </cell>
          <cell r="M794">
            <v>118100</v>
          </cell>
        </row>
        <row r="795">
          <cell r="A795">
            <v>38859</v>
          </cell>
          <cell r="B795">
            <v>3305158.63</v>
          </cell>
          <cell r="C795">
            <v>271447.89</v>
          </cell>
          <cell r="D795">
            <v>101900</v>
          </cell>
          <cell r="G795">
            <v>376000</v>
          </cell>
          <cell r="M795">
            <v>376000</v>
          </cell>
        </row>
        <row r="796">
          <cell r="A796">
            <v>38860</v>
          </cell>
          <cell r="B796">
            <v>1680267.07</v>
          </cell>
          <cell r="C796">
            <v>275428.86</v>
          </cell>
          <cell r="D796">
            <v>362800</v>
          </cell>
          <cell r="G796">
            <v>126200</v>
          </cell>
          <cell r="M796">
            <v>126200</v>
          </cell>
        </row>
        <row r="797">
          <cell r="A797">
            <v>38861</v>
          </cell>
          <cell r="B797">
            <v>1311112.76</v>
          </cell>
          <cell r="C797">
            <v>275428.86</v>
          </cell>
          <cell r="D797">
            <v>115300</v>
          </cell>
          <cell r="G797">
            <v>89600</v>
          </cell>
          <cell r="M797">
            <v>89600</v>
          </cell>
        </row>
        <row r="798">
          <cell r="A798">
            <v>38862</v>
          </cell>
          <cell r="B798">
            <v>1111790.01</v>
          </cell>
          <cell r="C798">
            <v>201777.92000000001</v>
          </cell>
          <cell r="D798">
            <v>78300</v>
          </cell>
          <cell r="G798">
            <v>189100</v>
          </cell>
          <cell r="M798">
            <v>189100</v>
          </cell>
        </row>
        <row r="799">
          <cell r="A799">
            <v>38863</v>
          </cell>
          <cell r="B799">
            <v>1019881.76</v>
          </cell>
          <cell r="C799">
            <v>198089.93</v>
          </cell>
          <cell r="D799">
            <v>178000</v>
          </cell>
          <cell r="G799">
            <v>78600</v>
          </cell>
          <cell r="M799">
            <v>78600</v>
          </cell>
        </row>
        <row r="800">
          <cell r="A800">
            <v>38867</v>
          </cell>
          <cell r="B800">
            <v>834371.31</v>
          </cell>
          <cell r="C800">
            <v>191109.64</v>
          </cell>
          <cell r="D800">
            <v>77300</v>
          </cell>
          <cell r="G800">
            <v>140400</v>
          </cell>
          <cell r="M800">
            <v>140400</v>
          </cell>
        </row>
        <row r="801">
          <cell r="A801">
            <v>38868</v>
          </cell>
          <cell r="B801">
            <v>588560.54</v>
          </cell>
          <cell r="C801">
            <v>298544.28000000003</v>
          </cell>
          <cell r="D801">
            <v>30300</v>
          </cell>
          <cell r="E801">
            <v>8475000</v>
          </cell>
          <cell r="G801">
            <v>103900</v>
          </cell>
          <cell r="M801">
            <v>103900</v>
          </cell>
        </row>
        <row r="802">
          <cell r="A802">
            <v>38869</v>
          </cell>
          <cell r="B802">
            <v>9018402.8399999999</v>
          </cell>
          <cell r="C802">
            <v>299303.65000000002</v>
          </cell>
          <cell r="D802">
            <v>82100</v>
          </cell>
          <cell r="G802">
            <v>210200</v>
          </cell>
          <cell r="M802">
            <v>210200</v>
          </cell>
        </row>
        <row r="803">
          <cell r="A803">
            <v>38870</v>
          </cell>
          <cell r="B803">
            <v>8872731.6300000008</v>
          </cell>
          <cell r="C803">
            <v>241654.18</v>
          </cell>
          <cell r="D803">
            <v>202500</v>
          </cell>
          <cell r="G803">
            <v>36500</v>
          </cell>
          <cell r="M803">
            <v>36500</v>
          </cell>
        </row>
        <row r="804">
          <cell r="A804">
            <v>38873</v>
          </cell>
          <cell r="B804">
            <v>8668450.4299999997</v>
          </cell>
          <cell r="C804">
            <v>243241.46</v>
          </cell>
          <cell r="D804">
            <v>33500</v>
          </cell>
          <cell r="G804">
            <v>91200</v>
          </cell>
          <cell r="M804">
            <v>91200</v>
          </cell>
        </row>
        <row r="805">
          <cell r="A805">
            <v>38874</v>
          </cell>
          <cell r="B805">
            <v>8611626.5199999996</v>
          </cell>
          <cell r="C805">
            <v>228451.03</v>
          </cell>
          <cell r="D805">
            <v>82400</v>
          </cell>
          <cell r="G805">
            <v>92000</v>
          </cell>
          <cell r="M805">
            <v>92000</v>
          </cell>
        </row>
        <row r="806">
          <cell r="A806">
            <v>38875</v>
          </cell>
          <cell r="B806">
            <v>8209128.1600000001</v>
          </cell>
          <cell r="C806">
            <v>230880.36</v>
          </cell>
          <cell r="D806">
            <v>85600</v>
          </cell>
          <cell r="G806">
            <v>45200</v>
          </cell>
          <cell r="M806">
            <v>45200</v>
          </cell>
        </row>
        <row r="807">
          <cell r="A807">
            <v>38876</v>
          </cell>
          <cell r="B807">
            <v>8330346.2400000002</v>
          </cell>
          <cell r="C807">
            <v>123330.26</v>
          </cell>
          <cell r="D807">
            <v>41900</v>
          </cell>
          <cell r="G807">
            <v>71100</v>
          </cell>
          <cell r="M807">
            <v>71100</v>
          </cell>
        </row>
        <row r="808">
          <cell r="A808">
            <v>38877</v>
          </cell>
          <cell r="B808">
            <v>8283885.2000000002</v>
          </cell>
          <cell r="C808">
            <v>121748.14</v>
          </cell>
          <cell r="D808">
            <v>67700</v>
          </cell>
          <cell r="G808">
            <v>187800</v>
          </cell>
          <cell r="M808">
            <v>187800</v>
          </cell>
        </row>
        <row r="809">
          <cell r="A809">
            <v>38880</v>
          </cell>
          <cell r="B809">
            <v>8211639.0700000003</v>
          </cell>
          <cell r="C809">
            <v>121088.81</v>
          </cell>
          <cell r="D809">
            <v>182900</v>
          </cell>
          <cell r="G809">
            <v>56900</v>
          </cell>
          <cell r="M809">
            <v>56900</v>
          </cell>
        </row>
        <row r="810">
          <cell r="A810">
            <v>38881</v>
          </cell>
          <cell r="B810">
            <v>8022808.21</v>
          </cell>
          <cell r="C810">
            <v>120138.81</v>
          </cell>
          <cell r="D810">
            <v>51700</v>
          </cell>
          <cell r="G810">
            <v>79300</v>
          </cell>
          <cell r="M810">
            <v>79300</v>
          </cell>
        </row>
        <row r="811">
          <cell r="A811">
            <v>38882</v>
          </cell>
          <cell r="B811">
            <v>7964576.2400000002</v>
          </cell>
          <cell r="C811">
            <v>120652.83</v>
          </cell>
          <cell r="D811">
            <v>73000</v>
          </cell>
          <cell r="G811">
            <v>58600</v>
          </cell>
          <cell r="M811">
            <v>58600</v>
          </cell>
        </row>
        <row r="812">
          <cell r="A812">
            <v>38883</v>
          </cell>
          <cell r="B812">
            <v>4605264.4000000004</v>
          </cell>
          <cell r="C812">
            <v>119132.52</v>
          </cell>
          <cell r="D812">
            <v>55800</v>
          </cell>
          <cell r="G812">
            <v>950100</v>
          </cell>
          <cell r="M812">
            <v>163938.96999999997</v>
          </cell>
        </row>
        <row r="813">
          <cell r="A813">
            <v>38884</v>
          </cell>
          <cell r="B813">
            <v>4547148.58</v>
          </cell>
          <cell r="C813">
            <v>143937.82999999999</v>
          </cell>
          <cell r="D813">
            <v>922900</v>
          </cell>
          <cell r="G813">
            <v>274900</v>
          </cell>
          <cell r="M813">
            <v>274900</v>
          </cell>
        </row>
        <row r="814">
          <cell r="A814">
            <v>38887</v>
          </cell>
          <cell r="B814">
            <v>3614452.43</v>
          </cell>
          <cell r="C814">
            <v>282637.3</v>
          </cell>
          <cell r="D814">
            <v>125600</v>
          </cell>
          <cell r="G814">
            <v>401800</v>
          </cell>
          <cell r="M814">
            <v>171475</v>
          </cell>
        </row>
        <row r="815">
          <cell r="A815">
            <v>38888</v>
          </cell>
          <cell r="B815">
            <v>3487918.04</v>
          </cell>
          <cell r="C815">
            <v>309615.84000000003</v>
          </cell>
          <cell r="D815">
            <v>373800</v>
          </cell>
          <cell r="G815">
            <v>158700</v>
          </cell>
          <cell r="M815">
            <v>158700</v>
          </cell>
        </row>
        <row r="816">
          <cell r="A816">
            <v>38890</v>
          </cell>
          <cell r="B816">
            <v>2914347.23</v>
          </cell>
          <cell r="C816">
            <v>286217.49</v>
          </cell>
          <cell r="D816">
            <v>152800</v>
          </cell>
          <cell r="G816">
            <v>178200</v>
          </cell>
          <cell r="M816">
            <v>178200</v>
          </cell>
        </row>
        <row r="817">
          <cell r="A817">
            <v>38891</v>
          </cell>
          <cell r="B817">
            <v>1411852.99</v>
          </cell>
          <cell r="C817">
            <v>337905.5</v>
          </cell>
          <cell r="D817">
            <v>122100</v>
          </cell>
          <cell r="G817">
            <v>131400</v>
          </cell>
          <cell r="M817">
            <v>131400</v>
          </cell>
        </row>
        <row r="818">
          <cell r="A818">
            <v>38894</v>
          </cell>
          <cell r="B818">
            <v>1140282.92</v>
          </cell>
          <cell r="C818">
            <v>219228.31</v>
          </cell>
          <cell r="D818">
            <v>100700</v>
          </cell>
          <cell r="G818">
            <v>19600</v>
          </cell>
          <cell r="M818">
            <v>19600</v>
          </cell>
        </row>
        <row r="819">
          <cell r="A819">
            <v>38896</v>
          </cell>
          <cell r="B819">
            <v>995170.56</v>
          </cell>
          <cell r="C819">
            <v>222435.51</v>
          </cell>
          <cell r="D819">
            <v>103000</v>
          </cell>
          <cell r="G819">
            <v>67900</v>
          </cell>
          <cell r="M819">
            <v>67900</v>
          </cell>
        </row>
        <row r="820">
          <cell r="A820">
            <v>38897</v>
          </cell>
          <cell r="B820">
            <v>824984.45</v>
          </cell>
          <cell r="C820">
            <v>170103.2</v>
          </cell>
          <cell r="D820">
            <v>51100</v>
          </cell>
          <cell r="G820">
            <v>93100</v>
          </cell>
          <cell r="M820">
            <v>93100</v>
          </cell>
        </row>
        <row r="821">
          <cell r="A821">
            <v>38898</v>
          </cell>
          <cell r="B821">
            <v>586399.76</v>
          </cell>
          <cell r="C821">
            <v>174999.95</v>
          </cell>
          <cell r="D821">
            <v>73500</v>
          </cell>
          <cell r="E821">
            <v>8302000</v>
          </cell>
          <cell r="G821">
            <v>142800</v>
          </cell>
          <cell r="M821">
            <v>142800</v>
          </cell>
        </row>
        <row r="822">
          <cell r="A822">
            <v>38901</v>
          </cell>
          <cell r="B822">
            <v>8812828.3100000005</v>
          </cell>
          <cell r="C822">
            <v>230531.16</v>
          </cell>
          <cell r="D822">
            <v>82200</v>
          </cell>
          <cell r="G822">
            <v>107400</v>
          </cell>
          <cell r="M822">
            <v>107400</v>
          </cell>
        </row>
        <row r="823">
          <cell r="A823">
            <v>38902</v>
          </cell>
          <cell r="B823">
            <v>8709691.3900000006</v>
          </cell>
          <cell r="C823">
            <v>212797.75</v>
          </cell>
          <cell r="D823">
            <v>100900</v>
          </cell>
          <cell r="G823">
            <v>30000</v>
          </cell>
          <cell r="M823">
            <v>30000</v>
          </cell>
        </row>
        <row r="824">
          <cell r="A824">
            <v>38903</v>
          </cell>
          <cell r="B824">
            <v>8589659.8300000001</v>
          </cell>
          <cell r="C824">
            <v>192244.91</v>
          </cell>
          <cell r="D824">
            <v>29000</v>
          </cell>
          <cell r="G824">
            <v>111500</v>
          </cell>
          <cell r="M824">
            <v>111500</v>
          </cell>
        </row>
        <row r="825">
          <cell r="A825">
            <v>38904</v>
          </cell>
          <cell r="B825">
            <v>8562225.3900000006</v>
          </cell>
          <cell r="C825">
            <v>196339.23</v>
          </cell>
          <cell r="D825">
            <v>102700</v>
          </cell>
          <cell r="G825">
            <v>68700</v>
          </cell>
          <cell r="M825">
            <v>68700</v>
          </cell>
        </row>
        <row r="826">
          <cell r="A826">
            <v>38905</v>
          </cell>
          <cell r="B826">
            <v>8446490.8100000005</v>
          </cell>
          <cell r="C826">
            <v>193494.12</v>
          </cell>
          <cell r="D826">
            <v>58200</v>
          </cell>
          <cell r="G826">
            <v>140900</v>
          </cell>
          <cell r="M826">
            <v>140900</v>
          </cell>
        </row>
        <row r="827">
          <cell r="A827">
            <v>38908</v>
          </cell>
          <cell r="B827">
            <v>8347580.1500000004</v>
          </cell>
          <cell r="C827">
            <v>205622.27</v>
          </cell>
          <cell r="D827">
            <v>88000</v>
          </cell>
          <cell r="G827">
            <v>75500</v>
          </cell>
          <cell r="M827">
            <v>75500</v>
          </cell>
        </row>
        <row r="828">
          <cell r="A828">
            <v>38909</v>
          </cell>
          <cell r="B828">
            <v>8248293.2800000003</v>
          </cell>
          <cell r="C828">
            <v>195862.97</v>
          </cell>
          <cell r="D828">
            <v>71400</v>
          </cell>
          <cell r="G828">
            <v>118900</v>
          </cell>
          <cell r="M828">
            <v>118900</v>
          </cell>
        </row>
        <row r="829">
          <cell r="A829">
            <v>38910</v>
          </cell>
          <cell r="B829">
            <v>8124321.7000000002</v>
          </cell>
          <cell r="C829">
            <v>146168.78</v>
          </cell>
          <cell r="D829">
            <v>117500</v>
          </cell>
          <cell r="G829">
            <v>116900</v>
          </cell>
          <cell r="M829">
            <v>116900</v>
          </cell>
        </row>
        <row r="830">
          <cell r="A830">
            <v>38911</v>
          </cell>
          <cell r="B830">
            <v>7995201.6299999999</v>
          </cell>
          <cell r="C830">
            <v>141118.69</v>
          </cell>
          <cell r="D830">
            <v>109600</v>
          </cell>
          <cell r="G830">
            <v>45300</v>
          </cell>
          <cell r="M830">
            <v>45300</v>
          </cell>
        </row>
        <row r="831">
          <cell r="A831">
            <v>38912</v>
          </cell>
          <cell r="B831">
            <v>4668103.43</v>
          </cell>
          <cell r="C831">
            <v>142704.78</v>
          </cell>
          <cell r="D831">
            <v>31900</v>
          </cell>
          <cell r="G831">
            <v>988300</v>
          </cell>
          <cell r="M831">
            <v>191892.87</v>
          </cell>
        </row>
        <row r="832">
          <cell r="A832">
            <v>38915</v>
          </cell>
          <cell r="B832">
            <v>4634589.51</v>
          </cell>
          <cell r="C832">
            <v>143211.16</v>
          </cell>
          <cell r="D832">
            <v>959200</v>
          </cell>
          <cell r="G832">
            <v>10900</v>
          </cell>
          <cell r="M832">
            <v>10900</v>
          </cell>
        </row>
        <row r="833">
          <cell r="A833">
            <v>38916</v>
          </cell>
          <cell r="B833">
            <v>3673374.52</v>
          </cell>
          <cell r="C833">
            <v>169027.02</v>
          </cell>
          <cell r="D833">
            <v>10900</v>
          </cell>
          <cell r="G833">
            <v>168200</v>
          </cell>
          <cell r="M833">
            <v>168200</v>
          </cell>
        </row>
        <row r="834">
          <cell r="A834">
            <v>38917</v>
          </cell>
          <cell r="B834">
            <v>3649301.13</v>
          </cell>
          <cell r="C834">
            <v>187429.45</v>
          </cell>
          <cell r="D834">
            <v>136500</v>
          </cell>
          <cell r="G834">
            <v>92600</v>
          </cell>
          <cell r="M834">
            <v>92600</v>
          </cell>
        </row>
        <row r="835">
          <cell r="A835">
            <v>38918</v>
          </cell>
          <cell r="B835">
            <v>3512477.21</v>
          </cell>
          <cell r="C835">
            <v>209192.43</v>
          </cell>
          <cell r="D835">
            <v>69300</v>
          </cell>
          <cell r="G835">
            <v>117100</v>
          </cell>
          <cell r="M835">
            <v>117100</v>
          </cell>
        </row>
        <row r="836">
          <cell r="A836">
            <v>38919</v>
          </cell>
          <cell r="B836">
            <v>3426609.6</v>
          </cell>
          <cell r="C836">
            <v>197247.93</v>
          </cell>
          <cell r="D836">
            <v>111000</v>
          </cell>
          <cell r="G836">
            <v>117400</v>
          </cell>
          <cell r="M836">
            <v>117400</v>
          </cell>
        </row>
        <row r="837">
          <cell r="A837">
            <v>38922</v>
          </cell>
          <cell r="B837">
            <v>1840785.09</v>
          </cell>
          <cell r="C837">
            <v>192359.53</v>
          </cell>
          <cell r="D837">
            <v>109000</v>
          </cell>
          <cell r="G837">
            <v>100500</v>
          </cell>
          <cell r="M837">
            <v>100500</v>
          </cell>
        </row>
        <row r="838">
          <cell r="A838">
            <v>38923</v>
          </cell>
          <cell r="B838">
            <v>1708901.64</v>
          </cell>
          <cell r="C838">
            <v>169588.6</v>
          </cell>
          <cell r="D838">
            <v>58600</v>
          </cell>
          <cell r="G838">
            <v>95100</v>
          </cell>
          <cell r="M838">
            <v>95100</v>
          </cell>
        </row>
        <row r="839">
          <cell r="A839">
            <v>38924</v>
          </cell>
          <cell r="B839">
            <v>1615729.02</v>
          </cell>
          <cell r="C839">
            <v>183843.19</v>
          </cell>
          <cell r="D839">
            <v>85700</v>
          </cell>
          <cell r="G839">
            <v>132100</v>
          </cell>
          <cell r="M839">
            <v>132100</v>
          </cell>
        </row>
        <row r="840">
          <cell r="A840">
            <v>38925</v>
          </cell>
          <cell r="B840">
            <v>1518331.38</v>
          </cell>
          <cell r="C840">
            <v>201116.74</v>
          </cell>
          <cell r="D840">
            <v>103400</v>
          </cell>
          <cell r="G840">
            <v>70000</v>
          </cell>
          <cell r="M840">
            <v>70000</v>
          </cell>
        </row>
        <row r="841">
          <cell r="A841">
            <v>38926</v>
          </cell>
          <cell r="B841">
            <v>1404425.93</v>
          </cell>
          <cell r="C841">
            <v>207202.1</v>
          </cell>
          <cell r="D841">
            <v>53100</v>
          </cell>
          <cell r="G841">
            <v>130000</v>
          </cell>
          <cell r="M841">
            <v>130000</v>
          </cell>
        </row>
        <row r="842">
          <cell r="A842">
            <v>38929</v>
          </cell>
          <cell r="B842">
            <v>1094913.76</v>
          </cell>
          <cell r="C842">
            <v>193539.26</v>
          </cell>
          <cell r="D842">
            <v>93300</v>
          </cell>
          <cell r="G842">
            <v>88600</v>
          </cell>
          <cell r="M842">
            <v>88600</v>
          </cell>
        </row>
        <row r="843">
          <cell r="A843">
            <v>38930</v>
          </cell>
          <cell r="B843">
            <v>997492.59</v>
          </cell>
          <cell r="C843">
            <v>202382.8</v>
          </cell>
          <cell r="D843">
            <v>71800</v>
          </cell>
          <cell r="E843">
            <v>8528000</v>
          </cell>
          <cell r="G843">
            <v>44400</v>
          </cell>
          <cell r="M843">
            <v>44400</v>
          </cell>
        </row>
        <row r="844">
          <cell r="A844">
            <v>38931</v>
          </cell>
          <cell r="B844">
            <v>9435532.5099999998</v>
          </cell>
          <cell r="C844">
            <v>188270.76</v>
          </cell>
          <cell r="D844">
            <v>37500</v>
          </cell>
          <cell r="G844">
            <v>31700</v>
          </cell>
          <cell r="M844">
            <v>31700</v>
          </cell>
        </row>
        <row r="845">
          <cell r="A845">
            <v>38932</v>
          </cell>
          <cell r="B845">
            <v>9375681.0299999993</v>
          </cell>
          <cell r="C845">
            <v>170842</v>
          </cell>
          <cell r="D845">
            <v>25900</v>
          </cell>
          <cell r="G845">
            <v>314500</v>
          </cell>
          <cell r="M845">
            <v>84175</v>
          </cell>
        </row>
        <row r="846">
          <cell r="A846">
            <v>38933</v>
          </cell>
          <cell r="B846">
            <v>9346009.7699999996</v>
          </cell>
          <cell r="C846">
            <v>175088.72</v>
          </cell>
          <cell r="D846">
            <v>305900</v>
          </cell>
          <cell r="G846">
            <v>33100</v>
          </cell>
          <cell r="M846">
            <v>33100</v>
          </cell>
        </row>
        <row r="847">
          <cell r="A847">
            <v>38936</v>
          </cell>
          <cell r="B847">
            <v>9001092.3699999992</v>
          </cell>
          <cell r="C847">
            <v>142714.47</v>
          </cell>
          <cell r="D847">
            <v>26400</v>
          </cell>
          <cell r="G847">
            <v>59200</v>
          </cell>
          <cell r="M847">
            <v>59200</v>
          </cell>
        </row>
        <row r="848">
          <cell r="A848">
            <v>38937</v>
          </cell>
          <cell r="B848">
            <v>8970395.9199999999</v>
          </cell>
          <cell r="C848">
            <v>146363.79</v>
          </cell>
          <cell r="D848">
            <v>48400</v>
          </cell>
          <cell r="G848">
            <v>127100</v>
          </cell>
          <cell r="M848">
            <v>127100</v>
          </cell>
        </row>
        <row r="849">
          <cell r="A849">
            <v>38938</v>
          </cell>
          <cell r="B849">
            <v>8914203.4199999999</v>
          </cell>
          <cell r="C849">
            <v>145613.54</v>
          </cell>
          <cell r="D849">
            <v>99400</v>
          </cell>
          <cell r="G849">
            <v>440300</v>
          </cell>
          <cell r="M849">
            <v>209974.74</v>
          </cell>
        </row>
        <row r="850">
          <cell r="A850">
            <v>38939</v>
          </cell>
          <cell r="B850">
            <v>8809389.4199999999</v>
          </cell>
          <cell r="C850">
            <v>286494.95</v>
          </cell>
          <cell r="D850">
            <v>293900</v>
          </cell>
          <cell r="G850">
            <v>46600</v>
          </cell>
          <cell r="M850">
            <v>46600</v>
          </cell>
        </row>
        <row r="851">
          <cell r="A851">
            <v>38940</v>
          </cell>
          <cell r="B851">
            <v>8521885.4199999999</v>
          </cell>
          <cell r="C851">
            <v>283189.37</v>
          </cell>
          <cell r="D851">
            <v>36800</v>
          </cell>
          <cell r="G851">
            <v>139700</v>
          </cell>
          <cell r="M851">
            <v>139700</v>
          </cell>
        </row>
        <row r="852">
          <cell r="A852">
            <v>38943</v>
          </cell>
          <cell r="B852">
            <v>8479724.0399999991</v>
          </cell>
          <cell r="C852">
            <v>284619.57</v>
          </cell>
          <cell r="D852">
            <v>118400</v>
          </cell>
          <cell r="G852">
            <v>129200</v>
          </cell>
          <cell r="M852">
            <v>129200</v>
          </cell>
        </row>
        <row r="853">
          <cell r="A853">
            <v>38944</v>
          </cell>
          <cell r="B853">
            <v>5124490.29</v>
          </cell>
          <cell r="C853">
            <v>312565.83</v>
          </cell>
          <cell r="D853">
            <v>95800</v>
          </cell>
          <cell r="G853">
            <v>18900</v>
          </cell>
          <cell r="M853">
            <v>18900</v>
          </cell>
        </row>
        <row r="854">
          <cell r="A854">
            <v>38945</v>
          </cell>
          <cell r="B854">
            <v>5016012.8600000003</v>
          </cell>
          <cell r="C854">
            <v>304354.34999999998</v>
          </cell>
          <cell r="D854">
            <v>14000</v>
          </cell>
          <cell r="G854">
            <v>1004900</v>
          </cell>
          <cell r="M854">
            <v>209396.33999999997</v>
          </cell>
        </row>
        <row r="855">
          <cell r="A855">
            <v>38947</v>
          </cell>
          <cell r="B855">
            <v>3855910.64</v>
          </cell>
          <cell r="C855">
            <v>170435.23</v>
          </cell>
          <cell r="D855">
            <v>70200</v>
          </cell>
          <cell r="G855">
            <v>113300</v>
          </cell>
          <cell r="M855">
            <v>113300</v>
          </cell>
        </row>
        <row r="856">
          <cell r="A856">
            <v>38950</v>
          </cell>
          <cell r="B856">
            <v>3778112.93</v>
          </cell>
          <cell r="C856">
            <v>173429.86</v>
          </cell>
          <cell r="D856">
            <v>102600</v>
          </cell>
          <cell r="G856">
            <v>62500</v>
          </cell>
          <cell r="M856">
            <v>62500</v>
          </cell>
        </row>
        <row r="857">
          <cell r="A857">
            <v>38951</v>
          </cell>
          <cell r="B857">
            <v>3642425.3</v>
          </cell>
          <cell r="C857">
            <v>169382.84</v>
          </cell>
          <cell r="D857">
            <v>33400</v>
          </cell>
          <cell r="G857">
            <v>137500</v>
          </cell>
          <cell r="M857">
            <v>137500</v>
          </cell>
        </row>
        <row r="858">
          <cell r="A858">
            <v>38952</v>
          </cell>
          <cell r="B858">
            <v>2133717.37</v>
          </cell>
          <cell r="C858">
            <v>166999.75</v>
          </cell>
          <cell r="D858">
            <v>120800</v>
          </cell>
          <cell r="G858">
            <v>59900</v>
          </cell>
          <cell r="M858">
            <v>59900</v>
          </cell>
        </row>
        <row r="859">
          <cell r="A859">
            <v>38953</v>
          </cell>
          <cell r="B859">
            <v>2027690.92</v>
          </cell>
          <cell r="C859">
            <v>171301.21</v>
          </cell>
          <cell r="D859">
            <v>51200</v>
          </cell>
          <cell r="G859">
            <v>135700</v>
          </cell>
          <cell r="M859">
            <v>135700</v>
          </cell>
        </row>
        <row r="860">
          <cell r="A860">
            <v>38954</v>
          </cell>
          <cell r="B860">
            <v>1941087.64</v>
          </cell>
          <cell r="C860">
            <v>155332.97</v>
          </cell>
          <cell r="D860">
            <v>114100</v>
          </cell>
          <cell r="G860">
            <v>86800</v>
          </cell>
          <cell r="M860">
            <v>86800</v>
          </cell>
        </row>
        <row r="861">
          <cell r="A861">
            <v>38958</v>
          </cell>
          <cell r="B861">
            <v>1811127.48</v>
          </cell>
          <cell r="C861">
            <v>152286.44</v>
          </cell>
          <cell r="D861">
            <v>73500</v>
          </cell>
          <cell r="G861">
            <v>90000</v>
          </cell>
          <cell r="M861">
            <v>90000</v>
          </cell>
        </row>
        <row r="862">
          <cell r="A862">
            <v>38959</v>
          </cell>
          <cell r="B862">
            <v>1728892.26</v>
          </cell>
          <cell r="C862">
            <v>156816.04999999999</v>
          </cell>
          <cell r="D862">
            <v>76700</v>
          </cell>
          <cell r="G862">
            <v>92700</v>
          </cell>
          <cell r="M862">
            <v>92700</v>
          </cell>
        </row>
        <row r="863">
          <cell r="A863">
            <v>38960</v>
          </cell>
          <cell r="B863">
            <v>1447232.47</v>
          </cell>
          <cell r="C863">
            <v>142861.07</v>
          </cell>
          <cell r="D863">
            <v>90500</v>
          </cell>
          <cell r="G863">
            <v>26000</v>
          </cell>
          <cell r="M863">
            <v>26000</v>
          </cell>
        </row>
        <row r="864">
          <cell r="A864">
            <v>38961</v>
          </cell>
          <cell r="B864">
            <v>1326385.23</v>
          </cell>
          <cell r="C864">
            <v>114034.64</v>
          </cell>
          <cell r="D864">
            <v>24800</v>
          </cell>
          <cell r="E864">
            <v>8179000</v>
          </cell>
          <cell r="G864">
            <v>80000</v>
          </cell>
          <cell r="M864">
            <v>80000</v>
          </cell>
        </row>
        <row r="865">
          <cell r="A865">
            <v>38964</v>
          </cell>
          <cell r="B865">
            <v>9472394.8599999994</v>
          </cell>
          <cell r="C865">
            <v>85872.53</v>
          </cell>
          <cell r="D865">
            <v>37700</v>
          </cell>
          <cell r="G865">
            <v>142200</v>
          </cell>
          <cell r="M865">
            <v>142200</v>
          </cell>
        </row>
        <row r="866">
          <cell r="A866">
            <v>38965</v>
          </cell>
          <cell r="B866">
            <v>9435649.25</v>
          </cell>
          <cell r="C866">
            <v>158489.84</v>
          </cell>
          <cell r="D866">
            <v>67300</v>
          </cell>
          <cell r="G866">
            <v>176500</v>
          </cell>
          <cell r="M866">
            <v>176500</v>
          </cell>
        </row>
        <row r="867">
          <cell r="A867">
            <v>38966</v>
          </cell>
          <cell r="B867">
            <v>9354647.1799999997</v>
          </cell>
          <cell r="C867">
            <v>223846.87</v>
          </cell>
          <cell r="D867">
            <v>96900</v>
          </cell>
          <cell r="G867">
            <v>88000</v>
          </cell>
          <cell r="M867">
            <v>88000</v>
          </cell>
        </row>
        <row r="868">
          <cell r="A868">
            <v>38967</v>
          </cell>
          <cell r="B868">
            <v>9216699.6300000008</v>
          </cell>
          <cell r="C868">
            <v>193735.87</v>
          </cell>
          <cell r="D868">
            <v>77000</v>
          </cell>
          <cell r="G868">
            <v>78700</v>
          </cell>
          <cell r="M868">
            <v>78700</v>
          </cell>
        </row>
        <row r="869">
          <cell r="A869">
            <v>38971</v>
          </cell>
          <cell r="B869">
            <v>9029682.7200000007</v>
          </cell>
          <cell r="C869">
            <v>197742.26</v>
          </cell>
          <cell r="D869">
            <v>71200</v>
          </cell>
          <cell r="G869">
            <v>146300</v>
          </cell>
          <cell r="M869">
            <v>146300</v>
          </cell>
        </row>
        <row r="870">
          <cell r="A870">
            <v>38972</v>
          </cell>
          <cell r="B870">
            <v>8852600.1699999999</v>
          </cell>
          <cell r="C870">
            <v>134672.26999999999</v>
          </cell>
          <cell r="D870">
            <v>107400</v>
          </cell>
          <cell r="G870">
            <v>109700</v>
          </cell>
          <cell r="M870">
            <v>109700</v>
          </cell>
        </row>
        <row r="871">
          <cell r="A871">
            <v>38973</v>
          </cell>
          <cell r="B871">
            <v>8719553.2799999993</v>
          </cell>
          <cell r="C871">
            <v>105445.64</v>
          </cell>
          <cell r="D871">
            <v>108500</v>
          </cell>
          <cell r="G871">
            <v>82800</v>
          </cell>
          <cell r="M871">
            <v>82800</v>
          </cell>
        </row>
        <row r="872">
          <cell r="A872">
            <v>38974</v>
          </cell>
          <cell r="B872">
            <v>8570776.3699999992</v>
          </cell>
          <cell r="C872">
            <v>72459.95</v>
          </cell>
          <cell r="D872">
            <v>76400</v>
          </cell>
          <cell r="G872">
            <v>205400</v>
          </cell>
          <cell r="M872">
            <v>205400</v>
          </cell>
        </row>
        <row r="873">
          <cell r="A873">
            <v>38975</v>
          </cell>
          <cell r="B873">
            <v>5252761.3</v>
          </cell>
          <cell r="C873">
            <v>69553.240000000005</v>
          </cell>
          <cell r="D873">
            <v>176000</v>
          </cell>
          <cell r="G873">
            <v>1235300</v>
          </cell>
          <cell r="M873">
            <v>197673.16000000003</v>
          </cell>
        </row>
        <row r="874">
          <cell r="A874">
            <v>38978</v>
          </cell>
          <cell r="B874">
            <v>5073632.87</v>
          </cell>
          <cell r="C874">
            <v>92785.04</v>
          </cell>
          <cell r="D874">
            <v>1208900</v>
          </cell>
          <cell r="G874">
            <v>29600</v>
          </cell>
          <cell r="M874">
            <v>29600</v>
          </cell>
        </row>
        <row r="875">
          <cell r="A875">
            <v>38979</v>
          </cell>
          <cell r="B875">
            <v>3851118.39</v>
          </cell>
          <cell r="C875">
            <v>89790.7</v>
          </cell>
          <cell r="D875">
            <v>21100</v>
          </cell>
          <cell r="G875">
            <v>119200</v>
          </cell>
          <cell r="M875">
            <v>119200</v>
          </cell>
        </row>
        <row r="876">
          <cell r="A876">
            <v>38980</v>
          </cell>
          <cell r="B876">
            <v>3776504.69</v>
          </cell>
          <cell r="C876">
            <v>44961.77</v>
          </cell>
          <cell r="D876">
            <v>111600</v>
          </cell>
          <cell r="G876">
            <v>244400</v>
          </cell>
          <cell r="M876">
            <v>244400</v>
          </cell>
        </row>
        <row r="877">
          <cell r="A877">
            <v>38981</v>
          </cell>
          <cell r="B877">
            <v>3645581.48</v>
          </cell>
          <cell r="C877">
            <v>107322.38</v>
          </cell>
          <cell r="D877">
            <v>163600</v>
          </cell>
          <cell r="G877">
            <v>63700</v>
          </cell>
          <cell r="M877">
            <v>63700</v>
          </cell>
        </row>
        <row r="878">
          <cell r="A878">
            <v>38982</v>
          </cell>
          <cell r="B878">
            <v>1992634.68</v>
          </cell>
          <cell r="C878">
            <v>105077.41</v>
          </cell>
          <cell r="D878">
            <v>52100</v>
          </cell>
          <cell r="G878">
            <v>226300</v>
          </cell>
          <cell r="M878">
            <v>226300</v>
          </cell>
        </row>
        <row r="879">
          <cell r="A879">
            <v>38985</v>
          </cell>
          <cell r="B879">
            <v>1926016.8</v>
          </cell>
          <cell r="C879">
            <v>215867.78</v>
          </cell>
          <cell r="D879">
            <v>95500</v>
          </cell>
          <cell r="G879">
            <v>81800</v>
          </cell>
          <cell r="M879">
            <v>81800</v>
          </cell>
        </row>
        <row r="880">
          <cell r="A880">
            <v>38986</v>
          </cell>
          <cell r="B880">
            <v>1793520.37</v>
          </cell>
          <cell r="C880">
            <v>178959.09</v>
          </cell>
          <cell r="D880">
            <v>80400</v>
          </cell>
          <cell r="G880">
            <v>92200</v>
          </cell>
          <cell r="M880">
            <v>92200</v>
          </cell>
        </row>
        <row r="881">
          <cell r="A881">
            <v>38987</v>
          </cell>
          <cell r="B881">
            <v>1693212.34</v>
          </cell>
          <cell r="C881">
            <v>195107.77</v>
          </cell>
          <cell r="D881">
            <v>56100</v>
          </cell>
          <cell r="G881">
            <v>300900</v>
          </cell>
          <cell r="M881">
            <v>87610.109999999986</v>
          </cell>
        </row>
        <row r="882">
          <cell r="A882">
            <v>38988</v>
          </cell>
          <cell r="B882">
            <v>1632355.19</v>
          </cell>
          <cell r="C882">
            <v>206217.4</v>
          </cell>
          <cell r="D882">
            <v>285100</v>
          </cell>
          <cell r="G882">
            <v>77000</v>
          </cell>
          <cell r="M882">
            <v>77000</v>
          </cell>
        </row>
        <row r="883">
          <cell r="A883">
            <v>38989</v>
          </cell>
          <cell r="B883">
            <v>1147604.8700000001</v>
          </cell>
          <cell r="C883">
            <v>194789.37</v>
          </cell>
          <cell r="D883">
            <v>73100</v>
          </cell>
          <cell r="G883">
            <v>37200</v>
          </cell>
          <cell r="M883">
            <v>37200</v>
          </cell>
        </row>
        <row r="884">
          <cell r="A884">
            <v>38992</v>
          </cell>
          <cell r="B884">
            <v>906178.5</v>
          </cell>
          <cell r="C884">
            <v>70364.31</v>
          </cell>
          <cell r="D884">
            <v>32500</v>
          </cell>
          <cell r="E884">
            <v>8563000</v>
          </cell>
          <cell r="G884">
            <v>51900</v>
          </cell>
          <cell r="M884">
            <v>51900</v>
          </cell>
        </row>
        <row r="885">
          <cell r="A885">
            <v>38993</v>
          </cell>
          <cell r="B885">
            <v>9431341.5700000003</v>
          </cell>
          <cell r="C885">
            <v>61944.32</v>
          </cell>
          <cell r="D885">
            <v>48800</v>
          </cell>
          <cell r="G885">
            <v>41700</v>
          </cell>
          <cell r="M885">
            <v>41700</v>
          </cell>
        </row>
        <row r="886">
          <cell r="A886">
            <v>38994</v>
          </cell>
          <cell r="B886">
            <v>9373544.8200000003</v>
          </cell>
          <cell r="C886">
            <v>56963.25</v>
          </cell>
          <cell r="D886">
            <v>35300</v>
          </cell>
          <cell r="G886">
            <v>119600</v>
          </cell>
          <cell r="M886">
            <v>119600</v>
          </cell>
        </row>
        <row r="887">
          <cell r="A887">
            <v>38995</v>
          </cell>
          <cell r="B887">
            <v>9330280.620000001</v>
          </cell>
          <cell r="C887">
            <v>68406.81</v>
          </cell>
          <cell r="D887">
            <v>100100</v>
          </cell>
          <cell r="G887">
            <v>46000</v>
          </cell>
          <cell r="M887">
            <v>46000</v>
          </cell>
        </row>
        <row r="888">
          <cell r="A888">
            <v>38996</v>
          </cell>
          <cell r="B888">
            <v>9227595.8599999994</v>
          </cell>
          <cell r="C888">
            <v>66431.009999999995</v>
          </cell>
          <cell r="D888">
            <v>43900</v>
          </cell>
          <cell r="G888">
            <v>119200</v>
          </cell>
          <cell r="M888">
            <v>119200</v>
          </cell>
        </row>
        <row r="889">
          <cell r="A889">
            <v>38999</v>
          </cell>
          <cell r="B889">
            <v>9171128.3399999999</v>
          </cell>
          <cell r="C889">
            <v>67301.55</v>
          </cell>
          <cell r="D889">
            <v>105700</v>
          </cell>
          <cell r="G889">
            <v>125100</v>
          </cell>
          <cell r="M889">
            <v>125100</v>
          </cell>
        </row>
        <row r="890">
          <cell r="A890">
            <v>39000</v>
          </cell>
          <cell r="B890">
            <v>9051617.2799999993</v>
          </cell>
          <cell r="C890">
            <v>59271.12</v>
          </cell>
          <cell r="D890">
            <v>105700</v>
          </cell>
          <cell r="G890">
            <v>144900</v>
          </cell>
          <cell r="M890">
            <v>144900</v>
          </cell>
        </row>
        <row r="891">
          <cell r="A891">
            <v>39001</v>
          </cell>
          <cell r="B891">
            <v>8930337.9900000002</v>
          </cell>
          <cell r="C891">
            <v>64792.3</v>
          </cell>
          <cell r="D891">
            <v>137400</v>
          </cell>
          <cell r="G891">
            <v>103300</v>
          </cell>
          <cell r="M891">
            <v>103300</v>
          </cell>
        </row>
        <row r="892">
          <cell r="A892">
            <v>39002</v>
          </cell>
          <cell r="B892">
            <v>8768839.75</v>
          </cell>
          <cell r="C892">
            <v>48264.75</v>
          </cell>
          <cell r="D892">
            <v>95600</v>
          </cell>
          <cell r="G892">
            <v>29300</v>
          </cell>
          <cell r="M892">
            <v>29300</v>
          </cell>
        </row>
        <row r="893">
          <cell r="A893">
            <v>39003</v>
          </cell>
          <cell r="B893">
            <v>5429389.2699999996</v>
          </cell>
          <cell r="C893">
            <v>44231.73</v>
          </cell>
          <cell r="D893">
            <v>27800</v>
          </cell>
          <cell r="G893">
            <v>182600</v>
          </cell>
          <cell r="M893">
            <v>182600</v>
          </cell>
        </row>
        <row r="894">
          <cell r="A894">
            <v>39006</v>
          </cell>
          <cell r="B894">
            <v>5402691.5199999996</v>
          </cell>
          <cell r="C894">
            <v>69140.429999999993</v>
          </cell>
          <cell r="D894">
            <v>154200</v>
          </cell>
          <cell r="G894">
            <v>24000</v>
          </cell>
          <cell r="M894">
            <v>24000</v>
          </cell>
        </row>
        <row r="895">
          <cell r="A895">
            <v>39007</v>
          </cell>
          <cell r="B895">
            <v>5244493.43</v>
          </cell>
          <cell r="C895">
            <v>72913.77</v>
          </cell>
          <cell r="D895">
            <v>16200</v>
          </cell>
          <cell r="G895">
            <v>934500</v>
          </cell>
          <cell r="M895">
            <v>132800</v>
          </cell>
        </row>
        <row r="896">
          <cell r="A896">
            <v>39008</v>
          </cell>
          <cell r="B896">
            <v>5214664.96</v>
          </cell>
          <cell r="C896">
            <v>58685.88</v>
          </cell>
          <cell r="D896">
            <v>892100</v>
          </cell>
          <cell r="G896">
            <v>139500</v>
          </cell>
          <cell r="M896">
            <v>139500</v>
          </cell>
        </row>
        <row r="897">
          <cell r="A897">
            <v>39009</v>
          </cell>
          <cell r="B897">
            <v>4298732.9000000004</v>
          </cell>
          <cell r="C897">
            <v>126357.57</v>
          </cell>
          <cell r="D897">
            <v>90300</v>
          </cell>
          <cell r="G897">
            <v>69900</v>
          </cell>
          <cell r="M897">
            <v>69900</v>
          </cell>
        </row>
        <row r="898">
          <cell r="A898">
            <v>39010</v>
          </cell>
          <cell r="B898">
            <v>4113756.8</v>
          </cell>
          <cell r="C898">
            <v>96438.64</v>
          </cell>
          <cell r="D898">
            <v>65000</v>
          </cell>
          <cell r="G898">
            <v>136300</v>
          </cell>
          <cell r="M898">
            <v>136300</v>
          </cell>
        </row>
        <row r="899">
          <cell r="A899">
            <v>39013</v>
          </cell>
          <cell r="B899">
            <v>2574069.44</v>
          </cell>
          <cell r="C899">
            <v>84284.33</v>
          </cell>
          <cell r="D899">
            <v>135600</v>
          </cell>
          <cell r="G899">
            <v>318100</v>
          </cell>
          <cell r="M899">
            <v>87774.739999999991</v>
          </cell>
        </row>
        <row r="900">
          <cell r="A900">
            <v>39014</v>
          </cell>
          <cell r="B900">
            <v>2433752.2599999998</v>
          </cell>
          <cell r="C900">
            <v>79481.45</v>
          </cell>
          <cell r="D900">
            <v>295800</v>
          </cell>
          <cell r="G900">
            <v>71400</v>
          </cell>
          <cell r="M900">
            <v>71400</v>
          </cell>
        </row>
        <row r="901">
          <cell r="A901">
            <v>39015</v>
          </cell>
          <cell r="B901">
            <v>2127517.0299999998</v>
          </cell>
          <cell r="C901">
            <v>97924.98</v>
          </cell>
          <cell r="D901">
            <v>63300</v>
          </cell>
          <cell r="G901">
            <v>26700</v>
          </cell>
          <cell r="M901">
            <v>26700</v>
          </cell>
        </row>
        <row r="902">
          <cell r="A902">
            <v>39016</v>
          </cell>
          <cell r="B902">
            <v>2068344.81</v>
          </cell>
          <cell r="C902">
            <v>103035.7</v>
          </cell>
          <cell r="D902">
            <v>19300</v>
          </cell>
          <cell r="G902">
            <v>36500</v>
          </cell>
          <cell r="M902">
            <v>36500</v>
          </cell>
        </row>
        <row r="903">
          <cell r="A903">
            <v>39017</v>
          </cell>
          <cell r="B903">
            <v>2025245.25</v>
          </cell>
          <cell r="C903">
            <v>83360.17</v>
          </cell>
          <cell r="D903">
            <v>30300</v>
          </cell>
          <cell r="G903">
            <v>59200</v>
          </cell>
          <cell r="M903">
            <v>59200</v>
          </cell>
        </row>
        <row r="904">
          <cell r="A904">
            <v>39020</v>
          </cell>
          <cell r="B904">
            <v>1956053.33</v>
          </cell>
          <cell r="C904">
            <v>57038.38</v>
          </cell>
          <cell r="D904">
            <v>46600</v>
          </cell>
          <cell r="G904">
            <v>95000</v>
          </cell>
          <cell r="M904">
            <v>95000</v>
          </cell>
        </row>
        <row r="905">
          <cell r="A905">
            <v>39021</v>
          </cell>
          <cell r="B905">
            <v>1735905.52</v>
          </cell>
          <cell r="C905">
            <v>50782.41</v>
          </cell>
          <cell r="D905">
            <v>92600</v>
          </cell>
          <cell r="G905">
            <v>131600</v>
          </cell>
          <cell r="M905">
            <v>131600</v>
          </cell>
        </row>
        <row r="906">
          <cell r="A906">
            <v>39022</v>
          </cell>
          <cell r="B906">
            <v>1628422.88</v>
          </cell>
          <cell r="C906">
            <v>101147.39</v>
          </cell>
          <cell r="D906">
            <v>65600</v>
          </cell>
          <cell r="E906">
            <v>7926000</v>
          </cell>
          <cell r="G906">
            <v>72200</v>
          </cell>
          <cell r="M906">
            <v>72200</v>
          </cell>
        </row>
        <row r="907">
          <cell r="A907">
            <v>39023</v>
          </cell>
          <cell r="B907">
            <v>9477872.5999999996</v>
          </cell>
          <cell r="C907">
            <v>93338.48</v>
          </cell>
          <cell r="D907">
            <v>69500</v>
          </cell>
          <cell r="G907">
            <v>42900</v>
          </cell>
          <cell r="M907">
            <v>42900</v>
          </cell>
        </row>
        <row r="908">
          <cell r="A908">
            <v>39024</v>
          </cell>
          <cell r="B908">
            <v>9411747.0599999987</v>
          </cell>
          <cell r="C908">
            <v>98460.33</v>
          </cell>
          <cell r="D908">
            <v>35600</v>
          </cell>
          <cell r="G908">
            <v>53700</v>
          </cell>
          <cell r="M908">
            <v>53700</v>
          </cell>
        </row>
        <row r="909">
          <cell r="A909">
            <v>39027</v>
          </cell>
          <cell r="B909">
            <v>9314945.0300000012</v>
          </cell>
          <cell r="C909">
            <v>47448.29</v>
          </cell>
          <cell r="D909">
            <v>39000</v>
          </cell>
          <cell r="G909">
            <v>76400</v>
          </cell>
          <cell r="M909">
            <v>76400</v>
          </cell>
        </row>
        <row r="910">
          <cell r="A910">
            <v>39028</v>
          </cell>
          <cell r="B910">
            <v>9273688.8399999999</v>
          </cell>
          <cell r="C910">
            <v>54361.11</v>
          </cell>
          <cell r="D910">
            <v>67100</v>
          </cell>
          <cell r="G910">
            <v>96300</v>
          </cell>
          <cell r="M910">
            <v>96300</v>
          </cell>
        </row>
        <row r="911">
          <cell r="A911">
            <v>39029</v>
          </cell>
          <cell r="B911">
            <v>9202191.25</v>
          </cell>
          <cell r="C911">
            <v>62338.59</v>
          </cell>
          <cell r="D911">
            <v>83400</v>
          </cell>
          <cell r="G911">
            <v>101200</v>
          </cell>
          <cell r="M911">
            <v>101200</v>
          </cell>
        </row>
        <row r="912">
          <cell r="A912">
            <v>39030</v>
          </cell>
          <cell r="B912">
            <v>9111303.7799999993</v>
          </cell>
          <cell r="C912">
            <v>63994.42</v>
          </cell>
          <cell r="D912">
            <v>90100</v>
          </cell>
          <cell r="G912">
            <v>93100</v>
          </cell>
          <cell r="M912">
            <v>93100</v>
          </cell>
        </row>
        <row r="913">
          <cell r="A913">
            <v>39031</v>
          </cell>
          <cell r="B913">
            <v>9015941.879999999</v>
          </cell>
          <cell r="C913">
            <v>68763.59</v>
          </cell>
          <cell r="D913">
            <v>82900</v>
          </cell>
          <cell r="G913">
            <v>135900</v>
          </cell>
          <cell r="M913">
            <v>135900</v>
          </cell>
        </row>
        <row r="914">
          <cell r="A914">
            <v>39034</v>
          </cell>
          <cell r="B914">
            <v>8923864.0700000003</v>
          </cell>
          <cell r="C914">
            <v>82499.13</v>
          </cell>
          <cell r="D914">
            <v>112900</v>
          </cell>
          <cell r="G914">
            <v>153700</v>
          </cell>
          <cell r="M914">
            <v>153700</v>
          </cell>
        </row>
        <row r="915">
          <cell r="A915">
            <v>39035</v>
          </cell>
          <cell r="B915">
            <v>8800384.4500000011</v>
          </cell>
          <cell r="C915">
            <v>81300.45</v>
          </cell>
          <cell r="D915">
            <v>144200</v>
          </cell>
          <cell r="G915">
            <v>52900</v>
          </cell>
          <cell r="M915">
            <v>52900</v>
          </cell>
        </row>
        <row r="916">
          <cell r="A916">
            <v>39036</v>
          </cell>
          <cell r="B916">
            <v>5372081.46</v>
          </cell>
          <cell r="C916">
            <v>64631.360000000001</v>
          </cell>
          <cell r="D916">
            <v>50500</v>
          </cell>
          <cell r="G916">
            <v>1283700</v>
          </cell>
          <cell r="M916">
            <v>240200</v>
          </cell>
        </row>
        <row r="917">
          <cell r="A917">
            <v>39037</v>
          </cell>
          <cell r="B917">
            <v>5314959.17</v>
          </cell>
          <cell r="C917">
            <v>116615.98</v>
          </cell>
          <cell r="D917">
            <v>1225000</v>
          </cell>
          <cell r="G917">
            <v>51500</v>
          </cell>
          <cell r="M917">
            <v>51500</v>
          </cell>
        </row>
        <row r="918">
          <cell r="A918">
            <v>39038</v>
          </cell>
          <cell r="B918">
            <v>4088388.69</v>
          </cell>
          <cell r="C918">
            <v>119392.47</v>
          </cell>
          <cell r="D918">
            <v>46800</v>
          </cell>
          <cell r="G918">
            <v>24300</v>
          </cell>
          <cell r="M918">
            <v>24300</v>
          </cell>
        </row>
        <row r="919">
          <cell r="A919">
            <v>39041</v>
          </cell>
          <cell r="B919">
            <v>4025387.1</v>
          </cell>
          <cell r="C919">
            <v>103449.75</v>
          </cell>
          <cell r="D919">
            <v>23900</v>
          </cell>
          <cell r="G919">
            <v>114400</v>
          </cell>
          <cell r="M919">
            <v>114400</v>
          </cell>
        </row>
        <row r="920">
          <cell r="A920">
            <v>39042</v>
          </cell>
          <cell r="B920">
            <v>4000309.82</v>
          </cell>
          <cell r="C920">
            <v>109443.31</v>
          </cell>
          <cell r="D920">
            <v>98200</v>
          </cell>
          <cell r="G920">
            <v>53700</v>
          </cell>
          <cell r="M920">
            <v>53700</v>
          </cell>
        </row>
        <row r="921">
          <cell r="A921">
            <v>39043</v>
          </cell>
          <cell r="B921">
            <v>3889357.92</v>
          </cell>
          <cell r="C921">
            <v>101475.92</v>
          </cell>
          <cell r="D921">
            <v>48800</v>
          </cell>
          <cell r="G921">
            <v>138000</v>
          </cell>
          <cell r="M921">
            <v>138000</v>
          </cell>
        </row>
        <row r="922">
          <cell r="A922">
            <v>39044</v>
          </cell>
          <cell r="B922">
            <v>3844135.16</v>
          </cell>
          <cell r="C922">
            <v>114627.57</v>
          </cell>
          <cell r="D922">
            <v>122300</v>
          </cell>
          <cell r="G922">
            <v>119800</v>
          </cell>
          <cell r="M922">
            <v>119800</v>
          </cell>
        </row>
        <row r="923">
          <cell r="A923">
            <v>39045</v>
          </cell>
          <cell r="B923">
            <v>3695397.27</v>
          </cell>
          <cell r="C923">
            <v>108231.38</v>
          </cell>
          <cell r="D923">
            <v>99600</v>
          </cell>
          <cell r="G923">
            <v>151400</v>
          </cell>
          <cell r="M923">
            <v>151400</v>
          </cell>
        </row>
        <row r="924">
          <cell r="A924">
            <v>39048</v>
          </cell>
          <cell r="B924">
            <v>3585487.55</v>
          </cell>
          <cell r="C924">
            <v>142927.42000000001</v>
          </cell>
          <cell r="D924">
            <v>106300</v>
          </cell>
          <cell r="G924">
            <v>37200</v>
          </cell>
          <cell r="M924">
            <v>37200</v>
          </cell>
        </row>
        <row r="925">
          <cell r="A925">
            <v>39049</v>
          </cell>
          <cell r="B925">
            <v>3454024.69</v>
          </cell>
          <cell r="C925">
            <v>107286.86</v>
          </cell>
          <cell r="D925">
            <v>34600</v>
          </cell>
          <cell r="G925">
            <v>58800</v>
          </cell>
          <cell r="M925">
            <v>58800</v>
          </cell>
        </row>
        <row r="926">
          <cell r="A926">
            <v>39050</v>
          </cell>
          <cell r="B926">
            <v>1945209.98</v>
          </cell>
          <cell r="C926">
            <v>104930.96</v>
          </cell>
          <cell r="D926">
            <v>49400</v>
          </cell>
          <cell r="G926">
            <v>52000</v>
          </cell>
          <cell r="M926">
            <v>52000</v>
          </cell>
        </row>
        <row r="927">
          <cell r="A927">
            <v>39051</v>
          </cell>
          <cell r="B927">
            <v>1672282.82</v>
          </cell>
          <cell r="C927">
            <v>103259.23</v>
          </cell>
          <cell r="D927">
            <v>38700</v>
          </cell>
          <cell r="G927">
            <v>56200</v>
          </cell>
          <cell r="M927">
            <v>56200</v>
          </cell>
        </row>
        <row r="928">
          <cell r="A928">
            <v>39052</v>
          </cell>
          <cell r="B928">
            <v>1583893.71</v>
          </cell>
          <cell r="C928">
            <v>56651.24</v>
          </cell>
          <cell r="D928">
            <v>53400</v>
          </cell>
          <cell r="E928">
            <v>8021000</v>
          </cell>
          <cell r="G928">
            <v>98600</v>
          </cell>
          <cell r="M928">
            <v>98600</v>
          </cell>
        </row>
        <row r="929">
          <cell r="A929">
            <v>39055</v>
          </cell>
          <cell r="B929">
            <v>9547231.3100000005</v>
          </cell>
          <cell r="C929">
            <v>109633.83</v>
          </cell>
          <cell r="D929">
            <v>53400</v>
          </cell>
          <cell r="G929">
            <v>44300</v>
          </cell>
          <cell r="M929">
            <v>44300</v>
          </cell>
        </row>
        <row r="930">
          <cell r="A930">
            <v>39056</v>
          </cell>
          <cell r="B930">
            <v>9492616.5899999999</v>
          </cell>
          <cell r="C930">
            <v>103433.08</v>
          </cell>
          <cell r="D930">
            <v>36400</v>
          </cell>
          <cell r="G930">
            <v>50800</v>
          </cell>
          <cell r="M930">
            <v>50800</v>
          </cell>
        </row>
        <row r="931">
          <cell r="A931">
            <v>39057</v>
          </cell>
          <cell r="B931">
            <v>9408580.4399999995</v>
          </cell>
          <cell r="C931">
            <v>62679.05</v>
          </cell>
          <cell r="D931">
            <v>43900</v>
          </cell>
          <cell r="G931">
            <v>118300</v>
          </cell>
          <cell r="M931">
            <v>118300</v>
          </cell>
        </row>
        <row r="932">
          <cell r="A932">
            <v>39058</v>
          </cell>
          <cell r="B932">
            <v>9358340.5700000003</v>
          </cell>
          <cell r="C932">
            <v>73128.41</v>
          </cell>
          <cell r="D932">
            <v>100900</v>
          </cell>
          <cell r="G932">
            <v>118700</v>
          </cell>
          <cell r="M932">
            <v>118700</v>
          </cell>
        </row>
        <row r="933">
          <cell r="A933">
            <v>39059</v>
          </cell>
          <cell r="B933">
            <v>9239711.4100000001</v>
          </cell>
          <cell r="C933">
            <v>97898.04</v>
          </cell>
          <cell r="D933">
            <v>76000</v>
          </cell>
          <cell r="G933">
            <v>124200</v>
          </cell>
          <cell r="M933">
            <v>124200</v>
          </cell>
        </row>
        <row r="934">
          <cell r="A934">
            <v>39062</v>
          </cell>
          <cell r="B934">
            <v>9149548.3000000007</v>
          </cell>
          <cell r="C934">
            <v>99107.06</v>
          </cell>
          <cell r="D934">
            <v>108600</v>
          </cell>
          <cell r="G934">
            <v>125700</v>
          </cell>
          <cell r="M934">
            <v>125700</v>
          </cell>
        </row>
        <row r="935">
          <cell r="A935">
            <v>39063</v>
          </cell>
          <cell r="B935">
            <v>9022162.9700000007</v>
          </cell>
          <cell r="C935">
            <v>85109.66</v>
          </cell>
          <cell r="D935">
            <v>120800</v>
          </cell>
          <cell r="G935">
            <v>213100</v>
          </cell>
          <cell r="M935">
            <v>213100</v>
          </cell>
        </row>
        <row r="936">
          <cell r="A936">
            <v>39064</v>
          </cell>
          <cell r="B936">
            <v>8877526.290000001</v>
          </cell>
          <cell r="C936">
            <v>104096.49</v>
          </cell>
          <cell r="D936">
            <v>170200</v>
          </cell>
          <cell r="G936">
            <v>172200</v>
          </cell>
          <cell r="M936">
            <v>172200</v>
          </cell>
        </row>
        <row r="937">
          <cell r="A937">
            <v>39065</v>
          </cell>
          <cell r="B937">
            <v>8681277.8999999985</v>
          </cell>
          <cell r="C937">
            <v>91536.19</v>
          </cell>
          <cell r="D937">
            <v>158500</v>
          </cell>
          <cell r="G937">
            <v>123600</v>
          </cell>
          <cell r="M937">
            <v>123600</v>
          </cell>
        </row>
        <row r="938">
          <cell r="A938">
            <v>39066</v>
          </cell>
          <cell r="B938">
            <v>5228347.5</v>
          </cell>
          <cell r="C938">
            <v>116770.49</v>
          </cell>
          <cell r="D938">
            <v>93700</v>
          </cell>
          <cell r="G938">
            <v>1175100</v>
          </cell>
          <cell r="M938">
            <v>141257</v>
          </cell>
        </row>
        <row r="939">
          <cell r="A939">
            <v>39069</v>
          </cell>
          <cell r="B939">
            <v>5120979.95</v>
          </cell>
          <cell r="C939">
            <v>127308.54</v>
          </cell>
          <cell r="D939">
            <v>1150800</v>
          </cell>
          <cell r="G939">
            <v>138300</v>
          </cell>
          <cell r="M939">
            <v>138300</v>
          </cell>
        </row>
        <row r="940">
          <cell r="A940">
            <v>39070</v>
          </cell>
          <cell r="B940">
            <v>3968516.24</v>
          </cell>
          <cell r="C940">
            <v>130653.31</v>
          </cell>
          <cell r="D940">
            <v>130400</v>
          </cell>
          <cell r="G940">
            <v>315200</v>
          </cell>
          <cell r="M940">
            <v>315200</v>
          </cell>
        </row>
        <row r="941">
          <cell r="A941">
            <v>39071</v>
          </cell>
          <cell r="B941">
            <v>3788628.84</v>
          </cell>
          <cell r="C941">
            <v>89582.02</v>
          </cell>
          <cell r="D941">
            <v>308200</v>
          </cell>
          <cell r="G941">
            <v>84900</v>
          </cell>
          <cell r="M941">
            <v>84900</v>
          </cell>
        </row>
        <row r="942">
          <cell r="A942">
            <v>39072</v>
          </cell>
          <cell r="B942">
            <v>3466137.47</v>
          </cell>
          <cell r="C942">
            <v>82539.460000000006</v>
          </cell>
          <cell r="D942">
            <v>77600</v>
          </cell>
          <cell r="G942">
            <v>71600</v>
          </cell>
          <cell r="M942">
            <v>71600</v>
          </cell>
        </row>
        <row r="943">
          <cell r="A943">
            <v>39073</v>
          </cell>
          <cell r="B943">
            <v>3374508.91</v>
          </cell>
          <cell r="C943">
            <v>79514.850000000006</v>
          </cell>
          <cell r="D943">
            <v>60500</v>
          </cell>
          <cell r="G943">
            <v>55500</v>
          </cell>
          <cell r="M943">
            <v>55500</v>
          </cell>
        </row>
        <row r="944">
          <cell r="A944">
            <v>39085</v>
          </cell>
          <cell r="B944">
            <v>10489746.470000001</v>
          </cell>
          <cell r="C944">
            <v>77081.08</v>
          </cell>
          <cell r="D944">
            <v>2300</v>
          </cell>
          <cell r="G944">
            <v>0</v>
          </cell>
          <cell r="M944">
            <v>0</v>
          </cell>
        </row>
        <row r="945">
          <cell r="A945">
            <v>39087</v>
          </cell>
          <cell r="B945">
            <v>10448154.109999999</v>
          </cell>
          <cell r="C945">
            <v>50343.15</v>
          </cell>
          <cell r="D945">
            <v>41200</v>
          </cell>
          <cell r="G945">
            <v>85700</v>
          </cell>
          <cell r="M945">
            <v>85700</v>
          </cell>
        </row>
        <row r="946">
          <cell r="A946">
            <v>39092</v>
          </cell>
          <cell r="B946">
            <v>10281459.619999999</v>
          </cell>
          <cell r="C946">
            <v>61641.46</v>
          </cell>
          <cell r="D946">
            <v>101700</v>
          </cell>
          <cell r="G946">
            <v>146200</v>
          </cell>
          <cell r="M946">
            <v>146200</v>
          </cell>
        </row>
        <row r="947">
          <cell r="A947">
            <v>39093</v>
          </cell>
          <cell r="B947">
            <v>10175823.59</v>
          </cell>
          <cell r="C947">
            <v>85586.07</v>
          </cell>
          <cell r="D947">
            <v>117900</v>
          </cell>
          <cell r="G947">
            <v>63900</v>
          </cell>
          <cell r="M947">
            <v>63900</v>
          </cell>
        </row>
        <row r="948">
          <cell r="A948">
            <v>39094</v>
          </cell>
          <cell r="B948">
            <v>10045432.68</v>
          </cell>
          <cell r="C948">
            <v>113513.24</v>
          </cell>
          <cell r="D948">
            <v>23500</v>
          </cell>
          <cell r="G948">
            <v>322100</v>
          </cell>
          <cell r="M948">
            <v>322100</v>
          </cell>
        </row>
        <row r="949">
          <cell r="A949">
            <v>39097</v>
          </cell>
          <cell r="B949">
            <v>6761433.9000000004</v>
          </cell>
          <cell r="C949">
            <v>131750.71</v>
          </cell>
          <cell r="D949">
            <v>282600</v>
          </cell>
          <cell r="G949">
            <v>64300</v>
          </cell>
          <cell r="M949">
            <v>64300</v>
          </cell>
        </row>
        <row r="950">
          <cell r="A950">
            <v>39098</v>
          </cell>
          <cell r="B950">
            <v>6438571.71</v>
          </cell>
          <cell r="C950">
            <v>84689.61</v>
          </cell>
          <cell r="D950">
            <v>43900</v>
          </cell>
          <cell r="G950">
            <v>51700</v>
          </cell>
          <cell r="M950">
            <v>51700</v>
          </cell>
        </row>
        <row r="951">
          <cell r="A951">
            <v>39099</v>
          </cell>
          <cell r="B951">
            <v>6360246.6900000004</v>
          </cell>
          <cell r="C951">
            <v>53910.43</v>
          </cell>
          <cell r="D951">
            <v>48000</v>
          </cell>
          <cell r="G951">
            <v>1219800</v>
          </cell>
          <cell r="M951">
            <v>182625</v>
          </cell>
        </row>
        <row r="952">
          <cell r="A952">
            <v>39100</v>
          </cell>
          <cell r="B952">
            <v>6304940.6800000006</v>
          </cell>
          <cell r="C952">
            <v>73521.73</v>
          </cell>
          <cell r="D952">
            <v>1193500</v>
          </cell>
          <cell r="G952">
            <v>66500</v>
          </cell>
          <cell r="M952">
            <v>66500</v>
          </cell>
        </row>
        <row r="953">
          <cell r="A953">
            <v>39101</v>
          </cell>
          <cell r="B953">
            <v>5110145.17</v>
          </cell>
          <cell r="C953">
            <v>85304.1</v>
          </cell>
          <cell r="D953">
            <v>52300</v>
          </cell>
          <cell r="G953">
            <v>115600</v>
          </cell>
          <cell r="M953">
            <v>115600</v>
          </cell>
        </row>
        <row r="954">
          <cell r="A954">
            <v>39104</v>
          </cell>
          <cell r="B954">
            <v>5048689.72</v>
          </cell>
          <cell r="C954">
            <v>79397.63</v>
          </cell>
          <cell r="D954">
            <v>112200</v>
          </cell>
          <cell r="G954">
            <v>134400</v>
          </cell>
          <cell r="M954">
            <v>134400</v>
          </cell>
        </row>
        <row r="955">
          <cell r="A955">
            <v>39105</v>
          </cell>
          <cell r="B955">
            <v>3459897.34</v>
          </cell>
          <cell r="C955">
            <v>87028.83</v>
          </cell>
          <cell r="D955">
            <v>122100</v>
          </cell>
          <cell r="G955">
            <v>118600</v>
          </cell>
          <cell r="M955">
            <v>118600</v>
          </cell>
        </row>
        <row r="956">
          <cell r="A956">
            <v>39107</v>
          </cell>
          <cell r="B956">
            <v>3244064.7</v>
          </cell>
          <cell r="C956">
            <v>150957.32999999999</v>
          </cell>
          <cell r="D956">
            <v>80100</v>
          </cell>
          <cell r="G956">
            <v>63700</v>
          </cell>
          <cell r="M956">
            <v>63700</v>
          </cell>
        </row>
        <row r="957">
          <cell r="A957">
            <v>39108</v>
          </cell>
          <cell r="B957">
            <v>3138918.19</v>
          </cell>
          <cell r="C957">
            <v>108666.69</v>
          </cell>
          <cell r="D957">
            <v>57400</v>
          </cell>
          <cell r="G957">
            <v>134600</v>
          </cell>
          <cell r="M957">
            <v>134600</v>
          </cell>
        </row>
        <row r="958">
          <cell r="A958">
            <v>39111</v>
          </cell>
          <cell r="B958">
            <v>3054438.97</v>
          </cell>
          <cell r="C958">
            <v>106541.18</v>
          </cell>
          <cell r="D958">
            <v>109400</v>
          </cell>
          <cell r="G958">
            <v>45600</v>
          </cell>
          <cell r="M958">
            <v>45600</v>
          </cell>
        </row>
        <row r="959">
          <cell r="A959">
            <v>39113</v>
          </cell>
          <cell r="B959">
            <v>1807907.89</v>
          </cell>
          <cell r="C959">
            <v>94886.25</v>
          </cell>
          <cell r="D959">
            <v>41400</v>
          </cell>
          <cell r="G959">
            <v>78800</v>
          </cell>
          <cell r="M959">
            <v>78800</v>
          </cell>
        </row>
        <row r="960">
          <cell r="A960">
            <v>39114</v>
          </cell>
          <cell r="B960">
            <v>1739381.3599999994</v>
          </cell>
          <cell r="C960">
            <v>98869.4</v>
          </cell>
          <cell r="D960">
            <v>68000</v>
          </cell>
          <cell r="E960">
            <v>9732000</v>
          </cell>
          <cell r="G960">
            <v>38100</v>
          </cell>
          <cell r="M960">
            <v>38100</v>
          </cell>
        </row>
        <row r="961">
          <cell r="A961">
            <v>39115</v>
          </cell>
          <cell r="B961">
            <v>11386020.629999999</v>
          </cell>
          <cell r="C961">
            <v>88786.62</v>
          </cell>
          <cell r="D961">
            <v>26300</v>
          </cell>
          <cell r="G961">
            <v>105200</v>
          </cell>
          <cell r="M961">
            <v>105200</v>
          </cell>
        </row>
        <row r="962">
          <cell r="A962">
            <v>39121</v>
          </cell>
          <cell r="B962">
            <v>11125311.67</v>
          </cell>
          <cell r="C962">
            <v>109214.58</v>
          </cell>
          <cell r="D962">
            <v>125400</v>
          </cell>
          <cell r="G962">
            <v>68000</v>
          </cell>
          <cell r="M962">
            <v>68000</v>
          </cell>
        </row>
        <row r="963">
          <cell r="A963">
            <v>39122</v>
          </cell>
          <cell r="B963">
            <v>10973929.32</v>
          </cell>
          <cell r="C963">
            <v>102369.81</v>
          </cell>
          <cell r="D963">
            <v>48800</v>
          </cell>
          <cell r="G963">
            <v>149700</v>
          </cell>
          <cell r="M963">
            <v>149700</v>
          </cell>
        </row>
        <row r="964">
          <cell r="A964">
            <v>39126</v>
          </cell>
          <cell r="B964">
            <v>10778432.02</v>
          </cell>
          <cell r="C964">
            <v>108746.73</v>
          </cell>
          <cell r="D964">
            <v>47800</v>
          </cell>
          <cell r="G964">
            <v>30300</v>
          </cell>
          <cell r="M964">
            <v>30300</v>
          </cell>
        </row>
        <row r="965">
          <cell r="A965">
            <v>39127</v>
          </cell>
          <cell r="B965">
            <v>10715453.73</v>
          </cell>
          <cell r="C965">
            <v>104094.11</v>
          </cell>
          <cell r="D965">
            <v>16300</v>
          </cell>
          <cell r="G965">
            <v>151000</v>
          </cell>
          <cell r="M965">
            <v>151000</v>
          </cell>
        </row>
        <row r="966">
          <cell r="A966">
            <v>39128</v>
          </cell>
          <cell r="B966">
            <v>7332424.8800000008</v>
          </cell>
          <cell r="C966">
            <v>163189.99</v>
          </cell>
          <cell r="D966">
            <v>85200</v>
          </cell>
          <cell r="G966">
            <v>1318700</v>
          </cell>
          <cell r="M966">
            <v>275610.77</v>
          </cell>
        </row>
        <row r="967">
          <cell r="A967">
            <v>39132</v>
          </cell>
          <cell r="B967">
            <v>5866377.5</v>
          </cell>
          <cell r="C967">
            <v>107857.35</v>
          </cell>
          <cell r="D967">
            <v>140800</v>
          </cell>
          <cell r="G967">
            <v>99800</v>
          </cell>
          <cell r="M967">
            <v>99800</v>
          </cell>
        </row>
        <row r="968">
          <cell r="A968">
            <v>39133</v>
          </cell>
          <cell r="B968">
            <v>5662944.2300000004</v>
          </cell>
          <cell r="C968">
            <v>61186.400000000001</v>
          </cell>
          <cell r="D968">
            <v>83400</v>
          </cell>
          <cell r="G968">
            <v>34700</v>
          </cell>
          <cell r="M968">
            <v>34700</v>
          </cell>
        </row>
        <row r="969">
          <cell r="A969">
            <v>39134</v>
          </cell>
          <cell r="B969">
            <v>5571761.3499999996</v>
          </cell>
          <cell r="C969">
            <v>59789.74</v>
          </cell>
          <cell r="D969">
            <v>28300</v>
          </cell>
          <cell r="G969">
            <v>13000</v>
          </cell>
          <cell r="M969">
            <v>13000</v>
          </cell>
        </row>
        <row r="970">
          <cell r="A970">
            <v>39135</v>
          </cell>
          <cell r="B970">
            <v>5541026.1900000004</v>
          </cell>
          <cell r="C970">
            <v>58967.46</v>
          </cell>
          <cell r="D970">
            <v>11100</v>
          </cell>
          <cell r="G970">
            <v>180100</v>
          </cell>
          <cell r="M970">
            <v>180100</v>
          </cell>
        </row>
        <row r="971">
          <cell r="A971">
            <v>39136</v>
          </cell>
          <cell r="B971">
            <v>3547016.67</v>
          </cell>
          <cell r="C971">
            <v>51043.22</v>
          </cell>
          <cell r="D971">
            <v>168200</v>
          </cell>
          <cell r="G971">
            <v>324500</v>
          </cell>
          <cell r="M971">
            <v>94175</v>
          </cell>
        </row>
        <row r="972">
          <cell r="A972">
            <v>39139</v>
          </cell>
          <cell r="B972">
            <v>3372001.97</v>
          </cell>
          <cell r="C972">
            <v>52589</v>
          </cell>
          <cell r="D972">
            <v>315500</v>
          </cell>
          <cell r="G972">
            <v>73100</v>
          </cell>
          <cell r="M972">
            <v>73100</v>
          </cell>
        </row>
        <row r="973">
          <cell r="A973">
            <v>39140</v>
          </cell>
          <cell r="B973">
            <v>3050641.41</v>
          </cell>
          <cell r="C973">
            <v>60306.27</v>
          </cell>
          <cell r="D973">
            <v>65300</v>
          </cell>
          <cell r="G973">
            <v>99400</v>
          </cell>
          <cell r="M973">
            <v>99400</v>
          </cell>
        </row>
        <row r="974">
          <cell r="A974">
            <v>39141</v>
          </cell>
          <cell r="B974">
            <v>2796844.49</v>
          </cell>
          <cell r="C974">
            <v>89492.93</v>
          </cell>
          <cell r="D974">
            <v>60400</v>
          </cell>
          <cell r="G974">
            <v>116400</v>
          </cell>
          <cell r="M974">
            <v>116400</v>
          </cell>
        </row>
        <row r="975">
          <cell r="A975">
            <v>39142</v>
          </cell>
          <cell r="B975">
            <v>13482574.65</v>
          </cell>
          <cell r="C975">
            <v>134035.66</v>
          </cell>
          <cell r="D975">
            <v>68200</v>
          </cell>
          <cell r="G975">
            <v>75000</v>
          </cell>
          <cell r="M975">
            <v>75000</v>
          </cell>
        </row>
        <row r="976">
          <cell r="A976">
            <v>39143</v>
          </cell>
          <cell r="B976">
            <v>13407381.699999999</v>
          </cell>
          <cell r="C976">
            <v>143760.01999999999</v>
          </cell>
          <cell r="D976">
            <v>57700</v>
          </cell>
          <cell r="G976">
            <v>74200</v>
          </cell>
          <cell r="M976">
            <v>74200</v>
          </cell>
        </row>
        <row r="977">
          <cell r="A977">
            <v>39146</v>
          </cell>
          <cell r="B977">
            <v>13298492.550000001</v>
          </cell>
          <cell r="C977">
            <v>148638.97</v>
          </cell>
          <cell r="D977">
            <v>18500</v>
          </cell>
          <cell r="G977">
            <v>84400</v>
          </cell>
          <cell r="M977">
            <v>84400</v>
          </cell>
        </row>
        <row r="978">
          <cell r="A978">
            <v>39147</v>
          </cell>
          <cell r="B978">
            <v>13229419.75</v>
          </cell>
          <cell r="C978">
            <v>119940.49</v>
          </cell>
          <cell r="D978">
            <v>68800</v>
          </cell>
          <cell r="G978">
            <v>121800</v>
          </cell>
          <cell r="M978">
            <v>121800</v>
          </cell>
        </row>
        <row r="979">
          <cell r="A979">
            <v>39148</v>
          </cell>
          <cell r="B979">
            <v>13113063.439999999</v>
          </cell>
          <cell r="C979">
            <v>119940</v>
          </cell>
          <cell r="D979">
            <v>113600</v>
          </cell>
          <cell r="G979">
            <v>100400</v>
          </cell>
          <cell r="M979">
            <v>100400</v>
          </cell>
        </row>
        <row r="980">
          <cell r="A980">
            <v>39149</v>
          </cell>
          <cell r="B980">
            <v>12995504.609999999</v>
          </cell>
          <cell r="C980">
            <v>88353.67</v>
          </cell>
          <cell r="D980">
            <v>83800</v>
          </cell>
          <cell r="G980">
            <v>211200</v>
          </cell>
          <cell r="M980">
            <v>211200</v>
          </cell>
        </row>
        <row r="981">
          <cell r="A981">
            <v>39150</v>
          </cell>
          <cell r="B981">
            <v>12893536.52</v>
          </cell>
          <cell r="C981">
            <v>80511.13</v>
          </cell>
          <cell r="D981">
            <v>198700</v>
          </cell>
          <cell r="G981">
            <v>74900</v>
          </cell>
          <cell r="M981">
            <v>74900</v>
          </cell>
        </row>
        <row r="982">
          <cell r="A982">
            <v>39153</v>
          </cell>
          <cell r="B982">
            <v>12682387.880000001</v>
          </cell>
          <cell r="G982">
            <v>214165.2</v>
          </cell>
          <cell r="M982">
            <v>214165.2</v>
          </cell>
        </row>
        <row r="983">
          <cell r="A983">
            <v>39154</v>
          </cell>
          <cell r="B983">
            <v>12566652.300000001</v>
          </cell>
          <cell r="G983">
            <v>91694.59</v>
          </cell>
          <cell r="M983">
            <v>91694.59</v>
          </cell>
        </row>
        <row r="984">
          <cell r="A984">
            <v>39155</v>
          </cell>
          <cell r="B984">
            <v>12479549.949999999</v>
          </cell>
          <cell r="C984">
            <v>228744.6</v>
          </cell>
          <cell r="D984">
            <v>37300</v>
          </cell>
          <cell r="G984">
            <v>201600</v>
          </cell>
          <cell r="M984">
            <v>201600</v>
          </cell>
        </row>
        <row r="985">
          <cell r="A985">
            <v>39156</v>
          </cell>
          <cell r="G985">
            <v>964500</v>
          </cell>
          <cell r="M985">
            <v>964500</v>
          </cell>
        </row>
        <row r="986">
          <cell r="A986">
            <v>39157</v>
          </cell>
          <cell r="G986">
            <v>382800</v>
          </cell>
          <cell r="M986">
            <v>382800</v>
          </cell>
        </row>
        <row r="987">
          <cell r="A987">
            <v>39160</v>
          </cell>
          <cell r="B987">
            <v>7637156.1600000001</v>
          </cell>
          <cell r="C987">
            <v>68385.45</v>
          </cell>
          <cell r="D987">
            <v>367700</v>
          </cell>
          <cell r="G987">
            <v>81500</v>
          </cell>
          <cell r="M987">
            <v>81500</v>
          </cell>
        </row>
        <row r="988">
          <cell r="A988">
            <v>39161</v>
          </cell>
          <cell r="B988">
            <v>7267773.7199999997</v>
          </cell>
          <cell r="C988">
            <v>59419.8</v>
          </cell>
          <cell r="D988">
            <v>80900</v>
          </cell>
          <cell r="G988">
            <v>47200</v>
          </cell>
          <cell r="M988">
            <v>47200</v>
          </cell>
        </row>
        <row r="989">
          <cell r="A989">
            <v>39162</v>
          </cell>
          <cell r="B989">
            <v>7178919.8200000003</v>
          </cell>
          <cell r="C989">
            <v>57211.42</v>
          </cell>
          <cell r="D989">
            <v>41300</v>
          </cell>
          <cell r="G989">
            <v>129900</v>
          </cell>
          <cell r="M989">
            <v>129900</v>
          </cell>
        </row>
        <row r="990">
          <cell r="A990">
            <v>39163</v>
          </cell>
          <cell r="B990">
            <v>7115586.5</v>
          </cell>
          <cell r="C990">
            <v>51705.98</v>
          </cell>
          <cell r="D990">
            <v>113300</v>
          </cell>
          <cell r="G990">
            <v>89200</v>
          </cell>
          <cell r="M990">
            <v>89200</v>
          </cell>
        </row>
        <row r="991">
          <cell r="A991">
            <v>39164</v>
          </cell>
          <cell r="B991">
            <v>5462994.0499999998</v>
          </cell>
          <cell r="C991">
            <v>59757.57</v>
          </cell>
          <cell r="D991">
            <v>74900</v>
          </cell>
          <cell r="G991">
            <v>385900</v>
          </cell>
          <cell r="M991">
            <v>385900</v>
          </cell>
        </row>
        <row r="992">
          <cell r="A992">
            <v>39168</v>
          </cell>
          <cell r="B992">
            <v>5133524.21</v>
          </cell>
          <cell r="C992">
            <v>258259.51</v>
          </cell>
          <cell r="D992">
            <v>457900</v>
          </cell>
          <cell r="G992">
            <v>958800</v>
          </cell>
          <cell r="M992">
            <v>958800</v>
          </cell>
        </row>
        <row r="993">
          <cell r="A993">
            <v>39169</v>
          </cell>
          <cell r="B993">
            <v>4620875.8499999996</v>
          </cell>
          <cell r="C993">
            <v>397637.19</v>
          </cell>
          <cell r="D993">
            <v>767100</v>
          </cell>
          <cell r="G993">
            <v>657400</v>
          </cell>
          <cell r="M993">
            <v>657400</v>
          </cell>
        </row>
        <row r="994">
          <cell r="A994">
            <v>39170</v>
          </cell>
          <cell r="B994">
            <v>1464952.56</v>
          </cell>
          <cell r="C994">
            <v>670339.98</v>
          </cell>
          <cell r="D994">
            <v>324600</v>
          </cell>
          <cell r="G994">
            <v>197100</v>
          </cell>
          <cell r="M994">
            <v>197100</v>
          </cell>
        </row>
        <row r="995">
          <cell r="A995">
            <v>39171</v>
          </cell>
          <cell r="B995">
            <v>592523.69999999995</v>
          </cell>
          <cell r="C995">
            <v>478551.07</v>
          </cell>
          <cell r="D995">
            <v>183100</v>
          </cell>
          <cell r="G995">
            <v>36500</v>
          </cell>
          <cell r="M995">
            <v>36500</v>
          </cell>
        </row>
        <row r="996">
          <cell r="A996">
            <v>39174</v>
          </cell>
          <cell r="B996">
            <v>65433.23</v>
          </cell>
          <cell r="C996">
            <v>136987.14000000001</v>
          </cell>
          <cell r="D996">
            <v>0</v>
          </cell>
          <cell r="G996">
            <v>36500</v>
          </cell>
          <cell r="M996">
            <v>36500</v>
          </cell>
        </row>
        <row r="997">
          <cell r="A997">
            <v>39175</v>
          </cell>
          <cell r="B997">
            <v>4220.2</v>
          </cell>
          <cell r="C997">
            <v>405277.84</v>
          </cell>
          <cell r="D997">
            <v>32700</v>
          </cell>
          <cell r="G997">
            <v>298500</v>
          </cell>
          <cell r="M997">
            <v>298500</v>
          </cell>
        </row>
        <row r="998">
          <cell r="A998">
            <v>39177</v>
          </cell>
          <cell r="B998">
            <v>9288937.3599999994</v>
          </cell>
          <cell r="C998">
            <v>126576.38</v>
          </cell>
          <cell r="D998">
            <v>146800</v>
          </cell>
          <cell r="G998">
            <v>213700</v>
          </cell>
          <cell r="M998">
            <v>213700</v>
          </cell>
        </row>
        <row r="999">
          <cell r="A999">
            <v>39182</v>
          </cell>
          <cell r="B999">
            <v>9135168.3599999994</v>
          </cell>
          <cell r="C999">
            <v>138864.29999999999</v>
          </cell>
          <cell r="D999">
            <v>197300</v>
          </cell>
          <cell r="G999">
            <v>341800</v>
          </cell>
          <cell r="M999">
            <v>341800</v>
          </cell>
        </row>
        <row r="1000">
          <cell r="A1000">
            <v>39183</v>
          </cell>
          <cell r="B1000">
            <v>8867960.2899999991</v>
          </cell>
          <cell r="C1000">
            <v>111968.55</v>
          </cell>
          <cell r="D1000">
            <v>298400</v>
          </cell>
          <cell r="G1000">
            <v>194800</v>
          </cell>
          <cell r="M1000">
            <v>194800</v>
          </cell>
        </row>
        <row r="1001">
          <cell r="A1001">
            <v>39184</v>
          </cell>
          <cell r="B1001">
            <v>8555368.8800000008</v>
          </cell>
          <cell r="C1001">
            <v>111333</v>
          </cell>
          <cell r="D1001">
            <v>181200</v>
          </cell>
          <cell r="G1001">
            <v>297300</v>
          </cell>
          <cell r="M1001">
            <v>297300</v>
          </cell>
        </row>
        <row r="1002">
          <cell r="A1002">
            <v>39185</v>
          </cell>
          <cell r="B1002">
            <v>4904834.6900000004</v>
          </cell>
          <cell r="C1002">
            <v>230346.89</v>
          </cell>
          <cell r="D1002">
            <v>168600</v>
          </cell>
          <cell r="G1002">
            <v>102200</v>
          </cell>
          <cell r="M1002">
            <v>102200</v>
          </cell>
        </row>
        <row r="1003">
          <cell r="A1003">
            <v>39188</v>
          </cell>
          <cell r="B1003">
            <v>4688692.54</v>
          </cell>
          <cell r="C1003">
            <v>214146.81</v>
          </cell>
          <cell r="D1003">
            <v>75200</v>
          </cell>
          <cell r="G1003">
            <v>124500</v>
          </cell>
          <cell r="M1003">
            <v>124500</v>
          </cell>
        </row>
        <row r="1004">
          <cell r="A1004">
            <v>39189</v>
          </cell>
          <cell r="B1004">
            <v>4497835.1900000004</v>
          </cell>
          <cell r="C1004">
            <v>99011.89</v>
          </cell>
          <cell r="D1004">
            <v>120700</v>
          </cell>
          <cell r="G1004">
            <v>929500</v>
          </cell>
          <cell r="M1004">
            <v>105300</v>
          </cell>
        </row>
        <row r="1005">
          <cell r="A1005">
            <v>39196</v>
          </cell>
          <cell r="B1005">
            <v>2788374.45</v>
          </cell>
          <cell r="C1005">
            <v>339338.94</v>
          </cell>
          <cell r="D1005">
            <v>101200</v>
          </cell>
          <cell r="G1005">
            <v>96400</v>
          </cell>
          <cell r="M1005">
            <v>96400</v>
          </cell>
        </row>
        <row r="1006">
          <cell r="A1006">
            <v>39202</v>
          </cell>
          <cell r="B1006">
            <v>1884008.13</v>
          </cell>
          <cell r="C1006">
            <v>146224.04999999999</v>
          </cell>
          <cell r="D1006">
            <v>121200</v>
          </cell>
          <cell r="G1006">
            <v>57500</v>
          </cell>
          <cell r="M1006">
            <v>57500</v>
          </cell>
        </row>
        <row r="1007">
          <cell r="A1007">
            <v>39203</v>
          </cell>
          <cell r="B1007">
            <v>1663697.31</v>
          </cell>
          <cell r="C1007">
            <v>161438.82</v>
          </cell>
          <cell r="D1007">
            <v>35400</v>
          </cell>
          <cell r="G1007">
            <v>102200</v>
          </cell>
          <cell r="M1007">
            <v>102200</v>
          </cell>
        </row>
        <row r="1008">
          <cell r="A1008">
            <v>39204</v>
          </cell>
          <cell r="B1008">
            <v>9584337.8900000006</v>
          </cell>
          <cell r="C1008">
            <v>143130.65</v>
          </cell>
          <cell r="D1008">
            <v>65500</v>
          </cell>
          <cell r="G1008">
            <v>63500</v>
          </cell>
          <cell r="M1008">
            <v>63500</v>
          </cell>
        </row>
        <row r="1009">
          <cell r="A1009">
            <v>39205</v>
          </cell>
          <cell r="B1009">
            <v>9508408.1899999995</v>
          </cell>
          <cell r="C1009">
            <v>138030.54999999999</v>
          </cell>
          <cell r="D1009">
            <v>57700</v>
          </cell>
          <cell r="G1009">
            <v>186600</v>
          </cell>
          <cell r="M1009">
            <v>186600</v>
          </cell>
        </row>
        <row r="1010">
          <cell r="A1010">
            <v>39206</v>
          </cell>
          <cell r="B1010">
            <v>9404600.9000000004</v>
          </cell>
          <cell r="C1010">
            <v>183783.75</v>
          </cell>
          <cell r="D1010">
            <v>132700</v>
          </cell>
          <cell r="G1010">
            <v>92200</v>
          </cell>
          <cell r="M1010">
            <v>92200</v>
          </cell>
        </row>
        <row r="1011">
          <cell r="A1011">
            <v>39210</v>
          </cell>
          <cell r="B1011">
            <v>9239308.4199999999</v>
          </cell>
          <cell r="C1011">
            <v>123963.17</v>
          </cell>
          <cell r="D1011">
            <v>81900</v>
          </cell>
          <cell r="G1011">
            <v>73300</v>
          </cell>
          <cell r="M1011">
            <v>73300</v>
          </cell>
        </row>
        <row r="1012">
          <cell r="A1012">
            <v>39211</v>
          </cell>
          <cell r="B1012">
            <v>9105082.75</v>
          </cell>
          <cell r="C1012">
            <v>70812.27</v>
          </cell>
          <cell r="D1012">
            <v>69700</v>
          </cell>
          <cell r="G1012">
            <v>72000</v>
          </cell>
          <cell r="M1012">
            <v>72000</v>
          </cell>
        </row>
        <row r="1013">
          <cell r="A1013">
            <v>39212</v>
          </cell>
          <cell r="B1013">
            <v>9024156.75</v>
          </cell>
          <cell r="C1013">
            <v>63534.31</v>
          </cell>
          <cell r="D1013">
            <v>68000</v>
          </cell>
          <cell r="G1013">
            <v>155600</v>
          </cell>
          <cell r="M1013">
            <v>155600</v>
          </cell>
        </row>
        <row r="1014">
          <cell r="A1014">
            <v>39213</v>
          </cell>
          <cell r="B1014">
            <v>8952696.5899999999</v>
          </cell>
          <cell r="C1014">
            <v>115322.81</v>
          </cell>
          <cell r="D1014">
            <v>98600</v>
          </cell>
          <cell r="G1014">
            <v>163100</v>
          </cell>
          <cell r="M1014">
            <v>163100</v>
          </cell>
        </row>
        <row r="1015">
          <cell r="A1015">
            <v>39216</v>
          </cell>
          <cell r="B1015">
            <v>8854445.0899999999</v>
          </cell>
          <cell r="C1015">
            <v>152928.99</v>
          </cell>
          <cell r="D1015">
            <v>121800</v>
          </cell>
          <cell r="G1015">
            <v>206700</v>
          </cell>
          <cell r="M1015">
            <v>206700</v>
          </cell>
        </row>
        <row r="1016">
          <cell r="A1016">
            <v>39217</v>
          </cell>
          <cell r="B1016">
            <v>5482620.5999999996</v>
          </cell>
          <cell r="C1016">
            <v>148971.42000000001</v>
          </cell>
          <cell r="D1016">
            <v>188100</v>
          </cell>
          <cell r="G1016">
            <v>122300</v>
          </cell>
          <cell r="M1016">
            <v>122300</v>
          </cell>
        </row>
        <row r="1017">
          <cell r="A1017">
            <v>39218</v>
          </cell>
          <cell r="B1017">
            <v>5255081.38</v>
          </cell>
          <cell r="C1017">
            <v>152887.06</v>
          </cell>
          <cell r="D1017">
            <v>77900</v>
          </cell>
          <cell r="G1017">
            <v>931300</v>
          </cell>
          <cell r="M1017">
            <v>931300</v>
          </cell>
        </row>
        <row r="1018">
          <cell r="A1018">
            <v>39219</v>
          </cell>
          <cell r="B1018">
            <v>5170797.26</v>
          </cell>
          <cell r="C1018">
            <v>157343.73000000001</v>
          </cell>
          <cell r="D1018">
            <v>919500</v>
          </cell>
          <cell r="G1018">
            <v>67500</v>
          </cell>
          <cell r="M1018">
            <v>67500</v>
          </cell>
        </row>
        <row r="1019">
          <cell r="A1019">
            <v>39226</v>
          </cell>
          <cell r="B1019">
            <v>2349506.67</v>
          </cell>
          <cell r="C1019">
            <v>110015.09</v>
          </cell>
          <cell r="D1019">
            <v>61200</v>
          </cell>
          <cell r="G1019">
            <v>104800</v>
          </cell>
          <cell r="M1019">
            <v>104800</v>
          </cell>
        </row>
        <row r="1020">
          <cell r="A1020">
            <v>39227</v>
          </cell>
          <cell r="B1020">
            <v>2281223.1</v>
          </cell>
          <cell r="C1020">
            <v>112398.98</v>
          </cell>
          <cell r="D1020">
            <v>93500</v>
          </cell>
          <cell r="G1020">
            <v>76800</v>
          </cell>
          <cell r="M1020">
            <v>76800</v>
          </cell>
        </row>
        <row r="1021">
          <cell r="A1021">
            <v>39231</v>
          </cell>
          <cell r="B1021">
            <v>2184365.2799999998</v>
          </cell>
          <cell r="C1021">
            <v>115746.9</v>
          </cell>
          <cell r="D1021">
            <v>71900</v>
          </cell>
          <cell r="G1021">
            <v>124200</v>
          </cell>
          <cell r="M1021">
            <v>124200</v>
          </cell>
        </row>
        <row r="1022">
          <cell r="A1022">
            <v>39232</v>
          </cell>
          <cell r="B1022">
            <v>2108147.21</v>
          </cell>
          <cell r="C1022">
            <v>117501.43</v>
          </cell>
          <cell r="D1022">
            <v>114700</v>
          </cell>
          <cell r="G1022">
            <v>14800</v>
          </cell>
          <cell r="M1022">
            <v>14800</v>
          </cell>
        </row>
        <row r="1023">
          <cell r="A1023">
            <v>39233</v>
          </cell>
          <cell r="B1023">
            <v>1814670.59</v>
          </cell>
          <cell r="C1023">
            <v>105624.15</v>
          </cell>
          <cell r="D1023">
            <v>14500</v>
          </cell>
          <cell r="G1023">
            <v>39200</v>
          </cell>
          <cell r="M1023">
            <v>39200</v>
          </cell>
        </row>
        <row r="1024">
          <cell r="A1024">
            <v>39234</v>
          </cell>
          <cell r="B1024">
            <v>1797222.68</v>
          </cell>
          <cell r="C1024">
            <v>105823.39</v>
          </cell>
          <cell r="D1024">
            <v>37300</v>
          </cell>
          <cell r="G1024">
            <v>57600</v>
          </cell>
          <cell r="M1024">
            <v>57600</v>
          </cell>
        </row>
        <row r="1025">
          <cell r="A1025">
            <v>39237</v>
          </cell>
          <cell r="B1025">
            <v>9888572.1400000006</v>
          </cell>
          <cell r="C1025">
            <v>86862.46</v>
          </cell>
          <cell r="D1025">
            <v>49300</v>
          </cell>
          <cell r="G1025">
            <v>65800</v>
          </cell>
          <cell r="M1025">
            <v>65800</v>
          </cell>
        </row>
        <row r="1026">
          <cell r="A1026">
            <v>39238</v>
          </cell>
          <cell r="B1026">
            <v>9884283.25</v>
          </cell>
          <cell r="C1026">
            <v>120634</v>
          </cell>
          <cell r="D1026">
            <v>26700</v>
          </cell>
          <cell r="G1026">
            <v>142400</v>
          </cell>
          <cell r="M1026">
            <v>142400</v>
          </cell>
        </row>
        <row r="1027">
          <cell r="A1027">
            <v>39239</v>
          </cell>
          <cell r="B1027">
            <v>9845394.5500000007</v>
          </cell>
          <cell r="C1027">
            <v>168942.31</v>
          </cell>
          <cell r="D1027">
            <v>80800</v>
          </cell>
          <cell r="G1027">
            <v>215700</v>
          </cell>
          <cell r="M1027">
            <v>215700</v>
          </cell>
        </row>
        <row r="1028">
          <cell r="A1028">
            <v>39240</v>
          </cell>
          <cell r="B1028">
            <v>9713134.4100000001</v>
          </cell>
          <cell r="C1028">
            <v>223140.17</v>
          </cell>
          <cell r="D1028">
            <v>158000</v>
          </cell>
          <cell r="G1028">
            <v>319200</v>
          </cell>
          <cell r="M1028">
            <v>319200</v>
          </cell>
        </row>
        <row r="1029">
          <cell r="A1029">
            <v>39241</v>
          </cell>
          <cell r="B1029">
            <v>9481601.0600000005</v>
          </cell>
          <cell r="C1029">
            <v>213423.23</v>
          </cell>
          <cell r="D1029">
            <v>285600</v>
          </cell>
          <cell r="G1029">
            <v>225600</v>
          </cell>
          <cell r="M1029">
            <v>225600</v>
          </cell>
        </row>
        <row r="1030">
          <cell r="A1030">
            <v>39244</v>
          </cell>
          <cell r="B1030">
            <v>9139871.8900000006</v>
          </cell>
          <cell r="C1030">
            <v>176207.31</v>
          </cell>
          <cell r="D1030">
            <v>206900</v>
          </cell>
          <cell r="G1030">
            <v>260300</v>
          </cell>
          <cell r="M1030">
            <v>260300</v>
          </cell>
        </row>
        <row r="1031">
          <cell r="A1031">
            <v>39245</v>
          </cell>
          <cell r="B1031">
            <v>8876308.0299999993</v>
          </cell>
          <cell r="C1031">
            <v>141457.67000000001</v>
          </cell>
          <cell r="D1031">
            <v>241600</v>
          </cell>
          <cell r="G1031">
            <v>252500</v>
          </cell>
          <cell r="M1031">
            <v>252500</v>
          </cell>
        </row>
        <row r="1032">
          <cell r="A1032">
            <v>39246</v>
          </cell>
          <cell r="B1032">
            <v>8611846.1199999992</v>
          </cell>
          <cell r="C1032">
            <v>140767.6</v>
          </cell>
          <cell r="D1032">
            <v>227700</v>
          </cell>
          <cell r="G1032">
            <v>80200</v>
          </cell>
          <cell r="M1032">
            <v>80200</v>
          </cell>
        </row>
        <row r="1033">
          <cell r="A1033">
            <v>39248</v>
          </cell>
          <cell r="B1033">
            <v>4979825.6500000004</v>
          </cell>
          <cell r="C1033">
            <v>98175.65</v>
          </cell>
          <cell r="D1033">
            <v>110000</v>
          </cell>
          <cell r="G1033">
            <v>1032500</v>
          </cell>
          <cell r="H1033">
            <v>-818000</v>
          </cell>
          <cell r="M1033">
            <v>214500</v>
          </cell>
        </row>
        <row r="1034">
          <cell r="A1034">
            <v>39253</v>
          </cell>
          <cell r="B1034">
            <v>3611530.47</v>
          </cell>
          <cell r="C1034">
            <v>64126.71</v>
          </cell>
          <cell r="D1034">
            <v>65600</v>
          </cell>
          <cell r="G1034">
            <v>104600</v>
          </cell>
          <cell r="M1034">
            <v>104600</v>
          </cell>
        </row>
        <row r="1035">
          <cell r="A1035">
            <v>39254</v>
          </cell>
          <cell r="B1035">
            <v>3539559.46</v>
          </cell>
          <cell r="C1035">
            <v>58935.199999999997</v>
          </cell>
          <cell r="D1035">
            <v>100900</v>
          </cell>
          <cell r="G1035">
            <v>793000</v>
          </cell>
          <cell r="H1035">
            <v>-700000</v>
          </cell>
          <cell r="M1035">
            <v>93000</v>
          </cell>
        </row>
        <row r="1036">
          <cell r="A1036">
            <v>39255</v>
          </cell>
          <cell r="B1036">
            <v>3437093.73</v>
          </cell>
          <cell r="C1036">
            <v>66831.64</v>
          </cell>
          <cell r="D1036">
            <v>782000</v>
          </cell>
          <cell r="G1036">
            <v>153600</v>
          </cell>
          <cell r="M1036">
            <v>153600</v>
          </cell>
        </row>
        <row r="1037">
          <cell r="A1037">
            <v>39258</v>
          </cell>
          <cell r="B1037">
            <v>1177912.3500000001</v>
          </cell>
          <cell r="C1037">
            <v>68485.279999999999</v>
          </cell>
          <cell r="D1037">
            <v>141700</v>
          </cell>
          <cell r="G1037">
            <v>144800</v>
          </cell>
          <cell r="M1037">
            <v>144800</v>
          </cell>
        </row>
        <row r="1038">
          <cell r="A1038">
            <v>39259</v>
          </cell>
          <cell r="B1038">
            <v>1021040.97</v>
          </cell>
          <cell r="C1038">
            <v>85512.61</v>
          </cell>
          <cell r="D1038">
            <v>110900</v>
          </cell>
          <cell r="G1038">
            <v>84900</v>
          </cell>
          <cell r="M1038">
            <v>84900</v>
          </cell>
        </row>
        <row r="1039">
          <cell r="M1039">
            <v>0</v>
          </cell>
        </row>
        <row r="1040">
          <cell r="M1040">
            <v>0</v>
          </cell>
        </row>
        <row r="1041">
          <cell r="M1041">
            <v>0</v>
          </cell>
        </row>
        <row r="1042">
          <cell r="M1042">
            <v>0</v>
          </cell>
        </row>
        <row r="1043">
          <cell r="M1043">
            <v>0</v>
          </cell>
        </row>
        <row r="1044">
          <cell r="M1044">
            <v>0</v>
          </cell>
        </row>
        <row r="1045">
          <cell r="M1045">
            <v>0</v>
          </cell>
        </row>
        <row r="1046">
          <cell r="M1046">
            <v>0</v>
          </cell>
        </row>
        <row r="1047">
          <cell r="M1047">
            <v>0</v>
          </cell>
        </row>
        <row r="1048">
          <cell r="M1048">
            <v>0</v>
          </cell>
        </row>
        <row r="1049">
          <cell r="M1049">
            <v>0</v>
          </cell>
        </row>
        <row r="1050">
          <cell r="M1050">
            <v>0</v>
          </cell>
        </row>
        <row r="1051">
          <cell r="M1051">
            <v>0</v>
          </cell>
        </row>
        <row r="1052">
          <cell r="M1052">
            <v>0</v>
          </cell>
        </row>
        <row r="1053">
          <cell r="M1053">
            <v>0</v>
          </cell>
        </row>
        <row r="1054">
          <cell r="M1054">
            <v>0</v>
          </cell>
        </row>
        <row r="1055">
          <cell r="M1055">
            <v>0</v>
          </cell>
        </row>
        <row r="1056">
          <cell r="M1056">
            <v>0</v>
          </cell>
        </row>
        <row r="1057">
          <cell r="M1057">
            <v>0</v>
          </cell>
        </row>
        <row r="1058">
          <cell r="M1058">
            <v>0</v>
          </cell>
        </row>
        <row r="1059">
          <cell r="M1059">
            <v>0</v>
          </cell>
        </row>
        <row r="1060">
          <cell r="M1060">
            <v>0</v>
          </cell>
        </row>
        <row r="1061">
          <cell r="M1061">
            <v>0</v>
          </cell>
        </row>
        <row r="1062">
          <cell r="M1062">
            <v>0</v>
          </cell>
        </row>
        <row r="1063">
          <cell r="M1063">
            <v>0</v>
          </cell>
        </row>
        <row r="1064">
          <cell r="M1064">
            <v>0</v>
          </cell>
        </row>
        <row r="1065">
          <cell r="M1065">
            <v>0</v>
          </cell>
        </row>
        <row r="1066">
          <cell r="M1066">
            <v>0</v>
          </cell>
        </row>
        <row r="1067">
          <cell r="M1067">
            <v>0</v>
          </cell>
        </row>
        <row r="1068">
          <cell r="M1068">
            <v>0</v>
          </cell>
        </row>
        <row r="1069">
          <cell r="M1069">
            <v>0</v>
          </cell>
        </row>
        <row r="1070">
          <cell r="M1070">
            <v>0</v>
          </cell>
        </row>
        <row r="1071">
          <cell r="M1071">
            <v>0</v>
          </cell>
        </row>
        <row r="1072">
          <cell r="M1072">
            <v>0</v>
          </cell>
        </row>
        <row r="1073">
          <cell r="M1073">
            <v>0</v>
          </cell>
        </row>
        <row r="1074">
          <cell r="M1074">
            <v>0</v>
          </cell>
        </row>
        <row r="1075">
          <cell r="M1075">
            <v>0</v>
          </cell>
        </row>
        <row r="1076">
          <cell r="M1076">
            <v>0</v>
          </cell>
        </row>
        <row r="1077">
          <cell r="M1077">
            <v>0</v>
          </cell>
        </row>
        <row r="1078">
          <cell r="M1078">
            <v>0</v>
          </cell>
        </row>
        <row r="1079">
          <cell r="M1079">
            <v>0</v>
          </cell>
        </row>
        <row r="1080">
          <cell r="M1080">
            <v>0</v>
          </cell>
        </row>
        <row r="1081">
          <cell r="M1081">
            <v>0</v>
          </cell>
        </row>
        <row r="1082">
          <cell r="M1082">
            <v>0</v>
          </cell>
        </row>
        <row r="1083">
          <cell r="M1083">
            <v>0</v>
          </cell>
        </row>
        <row r="1084">
          <cell r="M1084">
            <v>0</v>
          </cell>
        </row>
        <row r="1085">
          <cell r="M1085">
            <v>0</v>
          </cell>
        </row>
        <row r="1086">
          <cell r="M1086">
            <v>0</v>
          </cell>
        </row>
        <row r="1087">
          <cell r="M1087">
            <v>0</v>
          </cell>
        </row>
        <row r="1088">
          <cell r="M1088">
            <v>0</v>
          </cell>
        </row>
        <row r="1089">
          <cell r="M1089">
            <v>0</v>
          </cell>
        </row>
        <row r="1090">
          <cell r="M1090">
            <v>0</v>
          </cell>
        </row>
        <row r="1091">
          <cell r="M1091">
            <v>0</v>
          </cell>
        </row>
        <row r="1092">
          <cell r="M1092">
            <v>0</v>
          </cell>
        </row>
        <row r="1093">
          <cell r="M1093">
            <v>0</v>
          </cell>
        </row>
        <row r="1094">
          <cell r="M1094">
            <v>0</v>
          </cell>
        </row>
        <row r="1095">
          <cell r="M1095">
            <v>0</v>
          </cell>
        </row>
        <row r="1096">
          <cell r="M1096">
            <v>0</v>
          </cell>
        </row>
        <row r="1097">
          <cell r="M1097">
            <v>0</v>
          </cell>
        </row>
        <row r="1098">
          <cell r="M1098">
            <v>0</v>
          </cell>
        </row>
        <row r="1099">
          <cell r="M1099">
            <v>0</v>
          </cell>
        </row>
        <row r="1100">
          <cell r="M1100">
            <v>0</v>
          </cell>
        </row>
        <row r="1101">
          <cell r="M1101">
            <v>0</v>
          </cell>
        </row>
        <row r="1102">
          <cell r="M1102">
            <v>0</v>
          </cell>
        </row>
        <row r="1103">
          <cell r="M1103">
            <v>0</v>
          </cell>
        </row>
        <row r="1104">
          <cell r="M1104">
            <v>0</v>
          </cell>
        </row>
        <row r="1105">
          <cell r="M1105">
            <v>0</v>
          </cell>
        </row>
        <row r="1106">
          <cell r="M1106">
            <v>0</v>
          </cell>
        </row>
        <row r="1107">
          <cell r="M1107">
            <v>0</v>
          </cell>
        </row>
        <row r="1108">
          <cell r="M1108">
            <v>0</v>
          </cell>
        </row>
        <row r="1109">
          <cell r="M1109">
            <v>0</v>
          </cell>
        </row>
        <row r="1110">
          <cell r="M1110">
            <v>0</v>
          </cell>
        </row>
        <row r="1111">
          <cell r="M1111">
            <v>0</v>
          </cell>
        </row>
        <row r="1112">
          <cell r="M1112">
            <v>0</v>
          </cell>
        </row>
        <row r="1113">
          <cell r="M1113">
            <v>0</v>
          </cell>
        </row>
        <row r="1114">
          <cell r="M1114">
            <v>0</v>
          </cell>
        </row>
        <row r="1115">
          <cell r="M1115">
            <v>0</v>
          </cell>
        </row>
        <row r="1116">
          <cell r="M1116">
            <v>0</v>
          </cell>
        </row>
        <row r="1117">
          <cell r="M1117">
            <v>0</v>
          </cell>
        </row>
        <row r="1118">
          <cell r="M1118">
            <v>0</v>
          </cell>
        </row>
        <row r="1119">
          <cell r="M1119">
            <v>0</v>
          </cell>
        </row>
        <row r="1120">
          <cell r="M1120">
            <v>0</v>
          </cell>
        </row>
        <row r="1121">
          <cell r="M1121">
            <v>0</v>
          </cell>
        </row>
        <row r="1122">
          <cell r="M1122">
            <v>0</v>
          </cell>
        </row>
        <row r="1123">
          <cell r="M1123">
            <v>0</v>
          </cell>
        </row>
        <row r="1124">
          <cell r="M1124">
            <v>0</v>
          </cell>
        </row>
        <row r="1125">
          <cell r="M1125">
            <v>0</v>
          </cell>
        </row>
        <row r="1126">
          <cell r="M1126">
            <v>0</v>
          </cell>
        </row>
        <row r="1127">
          <cell r="M1127">
            <v>0</v>
          </cell>
        </row>
        <row r="1128">
          <cell r="M1128">
            <v>0</v>
          </cell>
        </row>
        <row r="1129">
          <cell r="M1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TB Download"/>
      <sheetName val="Extended T.B."/>
      <sheetName val="SoCNE"/>
      <sheetName val="SoFP"/>
      <sheetName val="SoCF"/>
      <sheetName val="Changes In Reserves"/>
      <sheetName val="Grant-In-Aid 2"/>
      <sheetName val="Other Operating Income 3"/>
      <sheetName val="Operating Charges 6"/>
      <sheetName val="SoCTE"/>
      <sheetName val="Cost of Capital"/>
      <sheetName val="Accounting Policies 1"/>
      <sheetName val="Change In Accounting Policy 2"/>
      <sheetName val="1st Time Adoption 3"/>
      <sheetName val="Segment 3"/>
      <sheetName val="Pension Costs 6"/>
      <sheetName val="Staff Costs 4"/>
      <sheetName val="Other Expenditure 5"/>
      <sheetName val="Income 6"/>
      <sheetName val="Financial Instruments 11"/>
      <sheetName val="P, P &amp;E 7"/>
      <sheetName val="Held for Transfer 7.1"/>
      <sheetName val="Intangible Assets 8"/>
      <sheetName val="Impairments 10"/>
      <sheetName val="Inventories"/>
      <sheetName val="Partnerships 9"/>
      <sheetName val="Operating Deficit 10"/>
      <sheetName val="Int Receivable &amp; Similar Inc 11"/>
      <sheetName val="Trade Receivables &amp; Other 11"/>
      <sheetName val="Cash &amp; Cash Equivalents 12"/>
      <sheetName val="Trade Payables &amp; Other 13"/>
      <sheetName val="Provisions 14"/>
      <sheetName val="Capital Commitments 15"/>
      <sheetName val="Commitments PFI contracts"/>
      <sheetName val="Commitments under leases 16"/>
      <sheetName val="Contingent liabilities IAS37"/>
      <sheetName val="Related-party transactions 20"/>
      <sheetName val="Third-party transactions"/>
      <sheetName val="Events After B-S Date 21"/>
      <sheetName val="Self-Employed Contractors 22"/>
      <sheetName val="Partnerships 23"/>
      <sheetName val="Other financial commitments 17"/>
      <sheetName val="Capital Reserve 16"/>
      <sheetName val="Revaluation Reserve 17"/>
      <sheetName val="Pension Liabilities 22"/>
      <sheetName val="Losses &amp; SP - Note"/>
      <sheetName val="CP-Instructions"/>
      <sheetName val="CP-Consistency Checks"/>
      <sheetName val="CP-Input"/>
      <sheetName val="CP-Intra Dept"/>
      <sheetName val="CP-Outturn Rec"/>
      <sheetName val="CP-WGA"/>
      <sheetName val="CP-IAS7"/>
    </sheetNames>
    <sheetDataSet>
      <sheetData sheetId="0"/>
      <sheetData sheetId="1">
        <row r="250">
          <cell r="I250">
            <v>2231675.34</v>
          </cell>
        </row>
        <row r="251">
          <cell r="I251">
            <v>345000</v>
          </cell>
        </row>
        <row r="252">
          <cell r="I252">
            <v>735000</v>
          </cell>
        </row>
        <row r="253">
          <cell r="I253">
            <v>328895.13</v>
          </cell>
        </row>
        <row r="254">
          <cell r="I254">
            <v>23690.87</v>
          </cell>
        </row>
        <row r="255">
          <cell r="I255">
            <v>0</v>
          </cell>
        </row>
        <row r="256">
          <cell r="I256">
            <v>0</v>
          </cell>
        </row>
        <row r="257">
          <cell r="I257">
            <v>1371078.1</v>
          </cell>
        </row>
        <row r="258">
          <cell r="I258">
            <v>872634.89</v>
          </cell>
        </row>
        <row r="259">
          <cell r="I259">
            <v>62229.34</v>
          </cell>
        </row>
        <row r="260">
          <cell r="I260">
            <v>0</v>
          </cell>
        </row>
        <row r="261">
          <cell r="I261">
            <v>0</v>
          </cell>
        </row>
        <row r="262">
          <cell r="I262">
            <v>0</v>
          </cell>
        </row>
        <row r="264">
          <cell r="I264">
            <v>-186258.64</v>
          </cell>
        </row>
        <row r="265">
          <cell r="I265">
            <v>-328895.13</v>
          </cell>
        </row>
        <row r="266">
          <cell r="I266">
            <v>-23690.87</v>
          </cell>
        </row>
        <row r="267">
          <cell r="I267">
            <v>0</v>
          </cell>
        </row>
        <row r="268">
          <cell r="I268">
            <v>-852116.88</v>
          </cell>
        </row>
        <row r="269">
          <cell r="I269">
            <v>-872634.89</v>
          </cell>
        </row>
        <row r="270">
          <cell r="I270">
            <v>-62229.34</v>
          </cell>
        </row>
        <row r="271">
          <cell r="I271">
            <v>0</v>
          </cell>
        </row>
        <row r="272">
          <cell r="I272">
            <v>0</v>
          </cell>
        </row>
        <row r="273">
          <cell r="I273">
            <v>-2170983.7799999998</v>
          </cell>
        </row>
        <row r="274">
          <cell r="I274">
            <v>0</v>
          </cell>
        </row>
        <row r="275">
          <cell r="I275">
            <v>0</v>
          </cell>
        </row>
        <row r="276">
          <cell r="I276">
            <v>0</v>
          </cell>
        </row>
        <row r="277">
          <cell r="I277">
            <v>0</v>
          </cell>
        </row>
        <row r="278">
          <cell r="I278">
            <v>0</v>
          </cell>
        </row>
        <row r="279">
          <cell r="I279">
            <v>0</v>
          </cell>
        </row>
        <row r="280">
          <cell r="I280">
            <v>0</v>
          </cell>
        </row>
        <row r="281">
          <cell r="I281">
            <v>0</v>
          </cell>
        </row>
        <row r="282">
          <cell r="I282">
            <v>0</v>
          </cell>
        </row>
        <row r="283">
          <cell r="I283">
            <v>0</v>
          </cell>
        </row>
        <row r="284">
          <cell r="I284">
            <v>259427.13</v>
          </cell>
        </row>
        <row r="285">
          <cell r="I285">
            <v>0</v>
          </cell>
        </row>
        <row r="286">
          <cell r="I286">
            <v>0</v>
          </cell>
        </row>
        <row r="287">
          <cell r="I287">
            <v>0</v>
          </cell>
        </row>
        <row r="288">
          <cell r="I288">
            <v>0</v>
          </cell>
        </row>
        <row r="289">
          <cell r="I289">
            <v>0</v>
          </cell>
        </row>
        <row r="290">
          <cell r="I290">
            <v>0</v>
          </cell>
        </row>
        <row r="291">
          <cell r="I291">
            <v>453.51</v>
          </cell>
        </row>
        <row r="292">
          <cell r="I292">
            <v>0</v>
          </cell>
        </row>
        <row r="293">
          <cell r="I293">
            <v>1537.3</v>
          </cell>
        </row>
        <row r="294">
          <cell r="I294">
            <v>0</v>
          </cell>
        </row>
        <row r="295">
          <cell r="I295">
            <v>468.67</v>
          </cell>
        </row>
        <row r="296">
          <cell r="I296">
            <v>0</v>
          </cell>
        </row>
        <row r="297">
          <cell r="I297">
            <v>0</v>
          </cell>
        </row>
        <row r="298">
          <cell r="I298">
            <v>0</v>
          </cell>
        </row>
        <row r="299">
          <cell r="I299">
            <v>0</v>
          </cell>
        </row>
        <row r="300">
          <cell r="I300">
            <v>-4444.83</v>
          </cell>
        </row>
        <row r="301">
          <cell r="I301">
            <v>1056050.8700000001</v>
          </cell>
        </row>
        <row r="302">
          <cell r="I302">
            <v>1566934.95</v>
          </cell>
        </row>
        <row r="303">
          <cell r="I303">
            <v>0</v>
          </cell>
        </row>
        <row r="304">
          <cell r="I304">
            <v>4191.12</v>
          </cell>
        </row>
        <row r="305">
          <cell r="I305">
            <v>0</v>
          </cell>
        </row>
        <row r="306">
          <cell r="I306">
            <v>0</v>
          </cell>
        </row>
        <row r="307">
          <cell r="I307">
            <v>660618.16</v>
          </cell>
        </row>
        <row r="308">
          <cell r="I308">
            <v>0</v>
          </cell>
        </row>
        <row r="309">
          <cell r="I309">
            <v>0</v>
          </cell>
        </row>
        <row r="310">
          <cell r="I310">
            <v>0</v>
          </cell>
        </row>
        <row r="311">
          <cell r="I311">
            <v>0</v>
          </cell>
        </row>
        <row r="312">
          <cell r="I312">
            <v>0</v>
          </cell>
        </row>
        <row r="313">
          <cell r="I313">
            <v>-40371.07</v>
          </cell>
        </row>
        <row r="314">
          <cell r="I314">
            <v>0</v>
          </cell>
        </row>
        <row r="315">
          <cell r="I315">
            <v>0</v>
          </cell>
        </row>
        <row r="316">
          <cell r="I316">
            <v>0</v>
          </cell>
        </row>
        <row r="317">
          <cell r="I317">
            <v>0</v>
          </cell>
        </row>
        <row r="318">
          <cell r="I318">
            <v>0</v>
          </cell>
        </row>
        <row r="319">
          <cell r="I319">
            <v>0</v>
          </cell>
        </row>
        <row r="320">
          <cell r="I320">
            <v>0</v>
          </cell>
        </row>
        <row r="321">
          <cell r="I321">
            <v>0</v>
          </cell>
        </row>
        <row r="322">
          <cell r="I322">
            <v>0</v>
          </cell>
        </row>
        <row r="323">
          <cell r="I323">
            <v>0.09</v>
          </cell>
        </row>
        <row r="324">
          <cell r="I324">
            <v>0</v>
          </cell>
        </row>
        <row r="325">
          <cell r="I325">
            <v>17164.060000000001</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0</v>
          </cell>
        </row>
        <row r="336">
          <cell r="I336">
            <v>0</v>
          </cell>
        </row>
        <row r="337">
          <cell r="I337">
            <v>0</v>
          </cell>
        </row>
        <row r="338">
          <cell r="I338">
            <v>0</v>
          </cell>
        </row>
        <row r="339">
          <cell r="I339">
            <v>0</v>
          </cell>
        </row>
        <row r="340">
          <cell r="I340">
            <v>-3869434.25</v>
          </cell>
        </row>
        <row r="341">
          <cell r="I341">
            <v>-2363054.66</v>
          </cell>
        </row>
        <row r="343">
          <cell r="I343">
            <v>-262411000</v>
          </cell>
        </row>
        <row r="344">
          <cell r="I344">
            <v>-10976.31</v>
          </cell>
        </row>
        <row r="345">
          <cell r="I345">
            <v>199823418.21000001</v>
          </cell>
        </row>
        <row r="346">
          <cell r="I346">
            <v>-936751.74</v>
          </cell>
        </row>
        <row r="347">
          <cell r="I347">
            <v>1783581883.8299999</v>
          </cell>
        </row>
        <row r="348">
          <cell r="I348">
            <v>-8603307.1099999994</v>
          </cell>
        </row>
        <row r="349">
          <cell r="I349">
            <v>-1874643.07</v>
          </cell>
        </row>
        <row r="350">
          <cell r="I350">
            <v>-2648105.61</v>
          </cell>
        </row>
        <row r="351">
          <cell r="I351">
            <v>-1799854136.0599999</v>
          </cell>
        </row>
        <row r="352">
          <cell r="I352">
            <v>12578.51</v>
          </cell>
        </row>
      </sheetData>
      <sheetData sheetId="2">
        <row r="1">
          <cell r="A1" t="str">
            <v>2020-21 Accounts as at 31/12/20</v>
          </cell>
        </row>
        <row r="23">
          <cell r="D23">
            <v>-94158104.159999982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D12">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5">
          <cell r="B45" t="str">
            <v>CAFCASS</v>
          </cell>
        </row>
      </sheetData>
      <sheetData sheetId="47"/>
      <sheetData sheetId="48"/>
      <sheetData sheetId="49"/>
      <sheetData sheetId="50"/>
      <sheetData sheetId="51"/>
      <sheetData sheetId="5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nstructions"/>
      <sheetName val="CP-Input"/>
      <sheetName val="CP-Outturn Rec"/>
      <sheetName val="CP-Consistency Checks"/>
      <sheetName val="CP-Intra Dept"/>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5AD5-37CA-416C-B632-668E758DF662}">
  <dimension ref="A2:S124"/>
  <sheetViews>
    <sheetView topLeftCell="A40" zoomScale="80" zoomScaleNormal="80" workbookViewId="0">
      <selection activeCell="G116" sqref="G116"/>
    </sheetView>
  </sheetViews>
  <sheetFormatPr defaultColWidth="9.07421875" defaultRowHeight="14.6" outlineLevelRow="1" x14ac:dyDescent="0.4"/>
  <cols>
    <col min="1" max="1" width="5.3046875" style="1" customWidth="1"/>
    <col min="2" max="2" width="45.23046875" style="1" customWidth="1"/>
    <col min="3" max="3" width="2.15234375" style="1" hidden="1" customWidth="1"/>
    <col min="4" max="7" width="14.84375" style="1" customWidth="1"/>
    <col min="8" max="8" width="9.07421875" style="1" customWidth="1"/>
    <col min="9" max="12" width="14.84375" style="1" customWidth="1"/>
    <col min="13" max="13" width="5.4609375" style="1" customWidth="1"/>
    <col min="14" max="14" width="14.69140625" style="7" hidden="1" customWidth="1"/>
    <col min="15" max="15" width="15.4609375" style="7" hidden="1" customWidth="1"/>
    <col min="16" max="16" width="18.84375" style="1" hidden="1" customWidth="1"/>
    <col min="17" max="17" width="20.4609375" style="1" hidden="1" customWidth="1"/>
    <col min="18" max="16384" width="9.07421875" style="1"/>
  </cols>
  <sheetData>
    <row r="2" spans="1:17" ht="15.45" x14ac:dyDescent="0.4">
      <c r="B2" s="2" t="s">
        <v>0</v>
      </c>
      <c r="C2" s="2"/>
      <c r="N2" s="3"/>
      <c r="O2" s="3"/>
    </row>
    <row r="3" spans="1:17" ht="12.9" x14ac:dyDescent="0.35">
      <c r="A3" s="4">
        <v>3</v>
      </c>
      <c r="B3" s="5" t="s">
        <v>1</v>
      </c>
      <c r="C3" s="5"/>
      <c r="N3" s="3"/>
      <c r="O3" s="3"/>
    </row>
    <row r="4" spans="1:17" x14ac:dyDescent="0.4">
      <c r="B4" s="6" t="s">
        <v>2</v>
      </c>
      <c r="C4" s="6"/>
    </row>
    <row r="5" spans="1:17" x14ac:dyDescent="0.4">
      <c r="D5" s="140"/>
      <c r="E5" s="140"/>
      <c r="F5" s="140"/>
      <c r="G5" s="140"/>
    </row>
    <row r="6" spans="1:17" ht="15.65" customHeight="1" x14ac:dyDescent="0.4">
      <c r="D6" s="141" t="s">
        <v>3</v>
      </c>
      <c r="E6" s="141"/>
      <c r="F6" s="141"/>
      <c r="G6" s="141"/>
      <c r="I6" s="142" t="s">
        <v>4</v>
      </c>
      <c r="J6" s="142"/>
      <c r="K6" s="142"/>
      <c r="L6" s="142"/>
      <c r="N6" s="141" t="s">
        <v>3</v>
      </c>
      <c r="O6" s="141"/>
      <c r="P6" s="141"/>
      <c r="Q6" s="141"/>
    </row>
    <row r="7" spans="1:17" ht="15.45" x14ac:dyDescent="0.4">
      <c r="D7" s="143" t="s">
        <v>5</v>
      </c>
      <c r="E7" s="143"/>
      <c r="F7" s="143"/>
      <c r="G7" s="143"/>
      <c r="I7" s="144" t="s">
        <v>6</v>
      </c>
      <c r="J7" s="144"/>
      <c r="K7" s="144"/>
      <c r="L7" s="144"/>
      <c r="N7" s="145" t="s">
        <v>7</v>
      </c>
      <c r="O7" s="146"/>
      <c r="P7" s="143" t="s">
        <v>8</v>
      </c>
      <c r="Q7" s="143"/>
    </row>
    <row r="8" spans="1:17" ht="55.2" customHeight="1" x14ac:dyDescent="0.3">
      <c r="B8" s="8" t="s">
        <v>9</v>
      </c>
      <c r="C8" s="8"/>
      <c r="D8" s="9" t="s">
        <v>10</v>
      </c>
      <c r="E8" s="9" t="s">
        <v>11</v>
      </c>
      <c r="F8" s="9" t="s">
        <v>12</v>
      </c>
      <c r="G8" s="9" t="s">
        <v>13</v>
      </c>
      <c r="H8" s="10"/>
      <c r="I8" s="9" t="s">
        <v>14</v>
      </c>
      <c r="J8" s="9" t="s">
        <v>15</v>
      </c>
      <c r="K8" s="9" t="s">
        <v>12</v>
      </c>
      <c r="L8" s="9" t="s">
        <v>13</v>
      </c>
      <c r="N8" s="11" t="s">
        <v>16</v>
      </c>
      <c r="O8" s="11" t="s">
        <v>17</v>
      </c>
      <c r="P8" s="9" t="s">
        <v>18</v>
      </c>
      <c r="Q8" s="9" t="s">
        <v>19</v>
      </c>
    </row>
    <row r="9" spans="1:17" x14ac:dyDescent="0.4">
      <c r="B9" s="12" t="s">
        <v>20</v>
      </c>
      <c r="C9" s="13" t="s">
        <v>20</v>
      </c>
      <c r="D9" s="14">
        <v>2466.9922800000004</v>
      </c>
      <c r="E9" s="14">
        <v>2494.6120000000001</v>
      </c>
      <c r="F9" s="15">
        <v>27.619719999999688</v>
      </c>
      <c r="G9" s="16">
        <v>1.1071749835244794E-2</v>
      </c>
      <c r="I9" s="14">
        <v>3377.0186500000009</v>
      </c>
      <c r="J9" s="14">
        <v>3353.799</v>
      </c>
      <c r="K9" s="15">
        <v>-23.219650000000911</v>
      </c>
      <c r="L9" s="16">
        <v>-6.9233874779021974E-3</v>
      </c>
      <c r="N9" s="17">
        <v>2036.97324</v>
      </c>
      <c r="O9" s="17">
        <v>2870.0825999999993</v>
      </c>
      <c r="P9" s="18">
        <v>430.01904000000036</v>
      </c>
      <c r="Q9" s="18">
        <v>506.93605000000161</v>
      </c>
    </row>
    <row r="10" spans="1:17" x14ac:dyDescent="0.4">
      <c r="B10" s="12" t="s">
        <v>21</v>
      </c>
      <c r="C10" s="13" t="s">
        <v>22</v>
      </c>
      <c r="D10" s="14">
        <v>0</v>
      </c>
      <c r="E10" s="14">
        <v>0</v>
      </c>
      <c r="F10" s="15">
        <v>0</v>
      </c>
      <c r="G10" s="16">
        <v>0</v>
      </c>
      <c r="I10" s="14">
        <v>0</v>
      </c>
      <c r="J10" s="14">
        <v>0</v>
      </c>
      <c r="K10" s="15">
        <v>0</v>
      </c>
      <c r="L10" s="16">
        <v>0</v>
      </c>
      <c r="N10" s="17">
        <v>0</v>
      </c>
      <c r="O10" s="17">
        <v>0</v>
      </c>
      <c r="P10" s="18">
        <v>0</v>
      </c>
      <c r="Q10" s="18">
        <v>0</v>
      </c>
    </row>
    <row r="11" spans="1:17" x14ac:dyDescent="0.4">
      <c r="B11" s="12" t="s">
        <v>23</v>
      </c>
      <c r="C11" s="13" t="s">
        <v>24</v>
      </c>
      <c r="D11" s="14">
        <v>0</v>
      </c>
      <c r="E11" s="14">
        <v>0</v>
      </c>
      <c r="F11" s="15">
        <v>0</v>
      </c>
      <c r="G11" s="16">
        <v>0</v>
      </c>
      <c r="I11" s="14">
        <v>0</v>
      </c>
      <c r="J11" s="14">
        <v>0</v>
      </c>
      <c r="K11" s="15">
        <v>0</v>
      </c>
      <c r="L11" s="16">
        <v>0</v>
      </c>
      <c r="N11" s="17">
        <v>0</v>
      </c>
      <c r="O11" s="17">
        <v>0</v>
      </c>
      <c r="P11" s="18">
        <v>0</v>
      </c>
      <c r="Q11" s="18">
        <v>0</v>
      </c>
    </row>
    <row r="12" spans="1:17" x14ac:dyDescent="0.4">
      <c r="B12" s="12" t="s">
        <v>25</v>
      </c>
      <c r="C12" s="13" t="s">
        <v>26</v>
      </c>
      <c r="D12" s="14">
        <v>0</v>
      </c>
      <c r="E12" s="14">
        <v>0</v>
      </c>
      <c r="F12" s="15">
        <v>0</v>
      </c>
      <c r="G12" s="16">
        <v>0</v>
      </c>
      <c r="I12" s="14">
        <v>0</v>
      </c>
      <c r="J12" s="19">
        <v>0</v>
      </c>
      <c r="K12" s="15">
        <v>0</v>
      </c>
      <c r="L12" s="16">
        <v>0</v>
      </c>
      <c r="N12" s="17">
        <v>6.8577700000000004</v>
      </c>
      <c r="O12" s="17">
        <v>6.8577700000000004</v>
      </c>
      <c r="P12" s="18">
        <v>-6.8577700000000004</v>
      </c>
      <c r="Q12" s="18">
        <v>-6.8577700000000004</v>
      </c>
    </row>
    <row r="13" spans="1:17" ht="12.45" x14ac:dyDescent="0.3">
      <c r="B13" s="8" t="s">
        <v>27</v>
      </c>
      <c r="C13" s="8"/>
      <c r="D13" s="20">
        <v>2466.9922800000004</v>
      </c>
      <c r="E13" s="20">
        <v>2494.6120000000001</v>
      </c>
      <c r="F13" s="21">
        <v>27.619719999999688</v>
      </c>
      <c r="G13" s="22">
        <v>1.1071749835244794E-2</v>
      </c>
      <c r="H13" s="10"/>
      <c r="I13" s="20">
        <v>3377.0186500000009</v>
      </c>
      <c r="J13" s="23">
        <v>3353.799</v>
      </c>
      <c r="K13" s="21">
        <v>-23.219650000000911</v>
      </c>
      <c r="L13" s="22">
        <v>-6.9233874779021974E-3</v>
      </c>
      <c r="N13" s="20">
        <v>2043.8310100000001</v>
      </c>
      <c r="O13" s="20">
        <v>2876.9403699999993</v>
      </c>
      <c r="P13" s="24">
        <v>423.16127000000029</v>
      </c>
      <c r="Q13" s="24">
        <v>500.07828000000154</v>
      </c>
    </row>
    <row r="14" spans="1:17" x14ac:dyDescent="0.4">
      <c r="B14" s="12" t="s">
        <v>28</v>
      </c>
      <c r="C14" s="12"/>
      <c r="D14" s="17">
        <v>1043.9382423999994</v>
      </c>
      <c r="E14" s="17">
        <v>862.39961599999958</v>
      </c>
      <c r="F14" s="15">
        <v>-181.53862639999977</v>
      </c>
      <c r="G14" s="16">
        <v>-0.21050406682926892</v>
      </c>
      <c r="I14" s="17">
        <v>1115.7937864000005</v>
      </c>
      <c r="J14" s="17">
        <v>477.84684000000061</v>
      </c>
      <c r="K14" s="15">
        <v>-637.94694639999989</v>
      </c>
      <c r="L14" s="16">
        <v>-1.3350448156149763</v>
      </c>
      <c r="N14" s="17">
        <v>953.70522714399965</v>
      </c>
      <c r="O14" s="17">
        <v>1365.6425566999994</v>
      </c>
      <c r="P14" s="18">
        <v>90.233015255999703</v>
      </c>
      <c r="Q14" s="18">
        <v>-249.84877029999893</v>
      </c>
    </row>
    <row r="15" spans="1:17" x14ac:dyDescent="0.4">
      <c r="B15" s="12" t="s">
        <v>29</v>
      </c>
      <c r="C15" s="13" t="s">
        <v>30</v>
      </c>
      <c r="D15" s="14">
        <v>8.9599999999999999E-2</v>
      </c>
      <c r="E15" s="14">
        <v>0</v>
      </c>
      <c r="F15" s="15">
        <v>-8.9599999999999999E-2</v>
      </c>
      <c r="G15" s="16">
        <v>0</v>
      </c>
      <c r="I15" s="14">
        <v>0</v>
      </c>
      <c r="J15" s="14">
        <v>0</v>
      </c>
      <c r="K15" s="15">
        <v>0</v>
      </c>
      <c r="L15" s="16">
        <v>0</v>
      </c>
      <c r="N15" s="17">
        <v>0</v>
      </c>
      <c r="O15" s="17">
        <v>0</v>
      </c>
      <c r="P15" s="18">
        <v>8.9599999999999999E-2</v>
      </c>
      <c r="Q15" s="18">
        <v>0</v>
      </c>
    </row>
    <row r="16" spans="1:17" x14ac:dyDescent="0.4">
      <c r="B16" s="12" t="s">
        <v>31</v>
      </c>
      <c r="C16" s="13" t="s">
        <v>32</v>
      </c>
      <c r="D16" s="14">
        <v>547.22779800000001</v>
      </c>
      <c r="E16" s="14">
        <v>672.34788800000024</v>
      </c>
      <c r="F16" s="15">
        <v>125.12009000000023</v>
      </c>
      <c r="G16" s="16">
        <v>0.18609427088733591</v>
      </c>
      <c r="I16" s="14">
        <v>789.54268399999989</v>
      </c>
      <c r="J16" s="14">
        <v>1350.8251839999998</v>
      </c>
      <c r="K16" s="15">
        <v>561.28249999999991</v>
      </c>
      <c r="L16" s="16">
        <v>0.41551083489423601</v>
      </c>
      <c r="N16" s="17">
        <v>711.61808064019272</v>
      </c>
      <c r="O16" s="17">
        <v>844.30882000000076</v>
      </c>
      <c r="P16" s="18">
        <v>-164.39028264019271</v>
      </c>
      <c r="Q16" s="18">
        <v>-54.76613600000087</v>
      </c>
    </row>
    <row r="17" spans="2:19" x14ac:dyDescent="0.4">
      <c r="B17" s="12" t="s">
        <v>33</v>
      </c>
      <c r="C17" s="13" t="s">
        <v>34</v>
      </c>
      <c r="D17" s="14">
        <v>33.461047399999998</v>
      </c>
      <c r="E17" s="14">
        <v>108.4725</v>
      </c>
      <c r="F17" s="15">
        <v>75.011452599999998</v>
      </c>
      <c r="G17" s="16">
        <v>0.69152506487819498</v>
      </c>
      <c r="I17" s="14">
        <v>46.397103899999991</v>
      </c>
      <c r="J17" s="14">
        <v>146.13</v>
      </c>
      <c r="K17" s="15">
        <v>99.732896100000005</v>
      </c>
      <c r="L17" s="16">
        <v>0.6824943276534593</v>
      </c>
      <c r="N17" s="17">
        <v>93.073749300000017</v>
      </c>
      <c r="O17" s="17">
        <v>117.97831269999998</v>
      </c>
      <c r="P17" s="18">
        <v>-59.612701900000019</v>
      </c>
      <c r="Q17" s="18">
        <v>-71.581208799999985</v>
      </c>
    </row>
    <row r="18" spans="2:19" x14ac:dyDescent="0.4">
      <c r="B18" s="12" t="s">
        <v>35</v>
      </c>
      <c r="C18" s="13" t="s">
        <v>36</v>
      </c>
      <c r="D18" s="14">
        <v>0</v>
      </c>
      <c r="E18" s="14">
        <v>0</v>
      </c>
      <c r="F18" s="15">
        <v>0</v>
      </c>
      <c r="G18" s="16">
        <v>0</v>
      </c>
      <c r="I18" s="14">
        <v>0</v>
      </c>
      <c r="J18" s="14">
        <v>0</v>
      </c>
      <c r="K18" s="15">
        <v>0</v>
      </c>
      <c r="L18" s="16">
        <v>0</v>
      </c>
      <c r="N18" s="17">
        <v>0</v>
      </c>
      <c r="O18" s="17">
        <v>0</v>
      </c>
      <c r="P18" s="18">
        <v>0</v>
      </c>
      <c r="Q18" s="18">
        <v>0</v>
      </c>
    </row>
    <row r="19" spans="2:19" x14ac:dyDescent="0.4">
      <c r="B19" s="12" t="s">
        <v>37</v>
      </c>
      <c r="C19" s="12"/>
      <c r="D19" s="14">
        <v>0</v>
      </c>
      <c r="E19" s="14">
        <v>0</v>
      </c>
      <c r="F19" s="15">
        <v>0</v>
      </c>
      <c r="G19" s="16">
        <v>0</v>
      </c>
      <c r="I19" s="14">
        <v>0</v>
      </c>
      <c r="J19" s="14">
        <v>0</v>
      </c>
      <c r="K19" s="15">
        <v>0</v>
      </c>
      <c r="L19" s="16">
        <v>0</v>
      </c>
      <c r="N19" s="17">
        <v>0</v>
      </c>
      <c r="O19" s="17">
        <v>0</v>
      </c>
      <c r="P19" s="18">
        <v>0</v>
      </c>
      <c r="Q19" s="18">
        <v>0</v>
      </c>
    </row>
    <row r="20" spans="2:19" x14ac:dyDescent="0.4">
      <c r="B20" s="12" t="s">
        <v>38</v>
      </c>
      <c r="C20" s="13" t="s">
        <v>38</v>
      </c>
      <c r="D20" s="14">
        <v>-9.3180000000000013E-2</v>
      </c>
      <c r="E20" s="14">
        <v>0</v>
      </c>
      <c r="F20" s="15">
        <v>9.3180000000000013E-2</v>
      </c>
      <c r="G20" s="16">
        <v>0</v>
      </c>
      <c r="I20" s="14">
        <v>-9.3180000000000013E-2</v>
      </c>
      <c r="J20" s="14">
        <v>0</v>
      </c>
      <c r="K20" s="15">
        <v>9.3180000000000013E-2</v>
      </c>
      <c r="L20" s="16">
        <v>0</v>
      </c>
      <c r="N20" s="17">
        <v>-4.6130000000000004E-2</v>
      </c>
      <c r="O20" s="17">
        <v>-4.6130000000000004E-2</v>
      </c>
      <c r="P20" s="18">
        <v>-4.7050000000000008E-2</v>
      </c>
      <c r="Q20" s="18">
        <v>-4.7050000000000008E-2</v>
      </c>
    </row>
    <row r="21" spans="2:19" ht="12.45" x14ac:dyDescent="0.3">
      <c r="B21" s="8" t="s">
        <v>39</v>
      </c>
      <c r="C21" s="8"/>
      <c r="D21" s="20">
        <v>1624.6235077999993</v>
      </c>
      <c r="E21" s="20">
        <v>1643.220004</v>
      </c>
      <c r="F21" s="21">
        <v>18.596496200000729</v>
      </c>
      <c r="G21" s="22">
        <v>1.1317106750606919E-2</v>
      </c>
      <c r="H21" s="10"/>
      <c r="I21" s="20">
        <v>1951.6403943000005</v>
      </c>
      <c r="J21" s="20">
        <v>1974.8020240000005</v>
      </c>
      <c r="K21" s="21">
        <v>23.161629700000049</v>
      </c>
      <c r="L21" s="22">
        <v>1.1728583128087802E-2</v>
      </c>
      <c r="N21" s="20">
        <v>1758.3509270841923</v>
      </c>
      <c r="O21" s="20">
        <v>2327.8835594000002</v>
      </c>
      <c r="P21" s="24">
        <v>-133.72741928419305</v>
      </c>
      <c r="Q21" s="24">
        <v>-376.24316509999983</v>
      </c>
    </row>
    <row r="22" spans="2:19" ht="12.45" x14ac:dyDescent="0.3">
      <c r="B22" s="25" t="s">
        <v>40</v>
      </c>
      <c r="C22" s="25"/>
      <c r="D22" s="26">
        <v>4091.6157877999995</v>
      </c>
      <c r="E22" s="26">
        <v>4137.8320039999999</v>
      </c>
      <c r="F22" s="27">
        <v>46.216216200000417</v>
      </c>
      <c r="G22" s="28">
        <v>1.1169186220060088E-2</v>
      </c>
      <c r="I22" s="29">
        <v>5328.6590443000014</v>
      </c>
      <c r="J22" s="29">
        <v>5328.6010240000005</v>
      </c>
      <c r="K22" s="27">
        <v>-5.8020300000862335E-2</v>
      </c>
      <c r="L22" s="28">
        <v>-1.0888467674637133E-5</v>
      </c>
      <c r="N22" s="29">
        <v>3802.1819370841922</v>
      </c>
      <c r="O22" s="29">
        <v>5204.8239293999995</v>
      </c>
      <c r="P22" s="27">
        <v>289.43385071580724</v>
      </c>
      <c r="Q22" s="27">
        <v>123.83511490000183</v>
      </c>
      <c r="S22" s="1">
        <v>-22</v>
      </c>
    </row>
    <row r="23" spans="2:19" x14ac:dyDescent="0.4">
      <c r="J23" s="30"/>
      <c r="K23" s="30"/>
    </row>
    <row r="24" spans="2:19" x14ac:dyDescent="0.4">
      <c r="I24" s="30"/>
      <c r="J24" s="30"/>
    </row>
    <row r="25" spans="2:19" ht="15.45" x14ac:dyDescent="0.4">
      <c r="D25" s="141" t="s">
        <v>41</v>
      </c>
      <c r="E25" s="141"/>
      <c r="F25" s="141"/>
      <c r="G25" s="141"/>
      <c r="I25" s="142" t="s">
        <v>42</v>
      </c>
      <c r="J25" s="142"/>
      <c r="K25" s="142"/>
      <c r="L25" s="142"/>
      <c r="N25" s="141" t="s">
        <v>41</v>
      </c>
      <c r="O25" s="141"/>
      <c r="P25" s="141"/>
      <c r="Q25" s="141"/>
    </row>
    <row r="26" spans="2:19" ht="15.65" customHeight="1" x14ac:dyDescent="0.4">
      <c r="D26" s="143" t="s">
        <v>5</v>
      </c>
      <c r="E26" s="143"/>
      <c r="F26" s="143"/>
      <c r="G26" s="143"/>
      <c r="I26" s="144" t="s">
        <v>6</v>
      </c>
      <c r="J26" s="144"/>
      <c r="K26" s="144"/>
      <c r="L26" s="144"/>
      <c r="N26" s="145" t="s">
        <v>7</v>
      </c>
      <c r="O26" s="146"/>
      <c r="P26" s="143" t="s">
        <v>8</v>
      </c>
      <c r="Q26" s="143"/>
    </row>
    <row r="27" spans="2:19" ht="54" customHeight="1" x14ac:dyDescent="0.3">
      <c r="B27" s="8" t="s">
        <v>9</v>
      </c>
      <c r="C27" s="8"/>
      <c r="D27" s="9" t="s">
        <v>10</v>
      </c>
      <c r="E27" s="9" t="s">
        <v>11</v>
      </c>
      <c r="F27" s="9" t="s">
        <v>12</v>
      </c>
      <c r="G27" s="9" t="s">
        <v>13</v>
      </c>
      <c r="H27" s="10"/>
      <c r="I27" s="9" t="s">
        <v>14</v>
      </c>
      <c r="J27" s="9" t="s">
        <v>15</v>
      </c>
      <c r="K27" s="9" t="s">
        <v>12</v>
      </c>
      <c r="L27" s="9" t="s">
        <v>13</v>
      </c>
      <c r="N27" s="11" t="s">
        <v>16</v>
      </c>
      <c r="O27" s="11" t="s">
        <v>17</v>
      </c>
      <c r="P27" s="9" t="s">
        <v>18</v>
      </c>
      <c r="Q27" s="9" t="s">
        <v>19</v>
      </c>
    </row>
    <row r="28" spans="2:19" x14ac:dyDescent="0.4">
      <c r="B28" s="31" t="s">
        <v>43</v>
      </c>
      <c r="C28" s="13" t="s">
        <v>20</v>
      </c>
      <c r="D28" s="14">
        <v>72937.952669999955</v>
      </c>
      <c r="E28" s="14">
        <v>74487.214000000007</v>
      </c>
      <c r="F28" s="15">
        <v>1549.2613300000521</v>
      </c>
      <c r="G28" s="32">
        <v>2.0799023708955634E-2</v>
      </c>
      <c r="I28" s="14">
        <v>100560.69115999999</v>
      </c>
      <c r="J28" s="14">
        <v>101105.405</v>
      </c>
      <c r="K28" s="15">
        <v>544.71384000001126</v>
      </c>
      <c r="L28" s="32">
        <v>5.3875837795220862E-3</v>
      </c>
      <c r="N28" s="17">
        <v>68672.825719999993</v>
      </c>
      <c r="O28" s="17">
        <v>93374.187149999983</v>
      </c>
      <c r="P28" s="18">
        <v>4265.1269499999617</v>
      </c>
      <c r="Q28" s="18">
        <v>7186.5040100000042</v>
      </c>
    </row>
    <row r="29" spans="2:19" x14ac:dyDescent="0.4">
      <c r="B29" s="12" t="s">
        <v>21</v>
      </c>
      <c r="C29" s="13" t="s">
        <v>22</v>
      </c>
      <c r="D29" s="14">
        <v>2122.7411200000006</v>
      </c>
      <c r="E29" s="14">
        <v>497.363</v>
      </c>
      <c r="F29" s="15">
        <v>-1625.3781200000005</v>
      </c>
      <c r="G29" s="32">
        <v>-3.267991627845257</v>
      </c>
      <c r="I29" s="14">
        <v>4277.8440800000008</v>
      </c>
      <c r="J29" s="14">
        <v>607.75900000000001</v>
      </c>
      <c r="K29" s="15">
        <v>-3670.0850800000007</v>
      </c>
      <c r="L29" s="32">
        <v>-6.0387177812257828</v>
      </c>
      <c r="N29" s="17">
        <v>1879.4707200000003</v>
      </c>
      <c r="O29" s="17">
        <v>2520.7725099999993</v>
      </c>
      <c r="P29" s="18">
        <v>243.27040000000034</v>
      </c>
      <c r="Q29" s="18">
        <v>1757.0715700000014</v>
      </c>
    </row>
    <row r="30" spans="2:19" x14ac:dyDescent="0.4">
      <c r="B30" s="12" t="s">
        <v>23</v>
      </c>
      <c r="C30" s="13" t="s">
        <v>24</v>
      </c>
      <c r="D30" s="14">
        <v>1699.5739599999997</v>
      </c>
      <c r="E30" s="14">
        <v>816.80600000000004</v>
      </c>
      <c r="F30" s="15">
        <v>-882.76795999999968</v>
      </c>
      <c r="G30" s="32">
        <v>-1.0807559689816182</v>
      </c>
      <c r="I30" s="14">
        <v>2562.7544900000003</v>
      </c>
      <c r="J30" s="14">
        <v>973.63900000000001</v>
      </c>
      <c r="K30" s="15">
        <v>-1589.1154900000001</v>
      </c>
      <c r="L30" s="32">
        <v>-1.6321403415434264</v>
      </c>
      <c r="N30" s="17">
        <v>1826.8192800000002</v>
      </c>
      <c r="O30" s="17">
        <v>2396.4561400000002</v>
      </c>
      <c r="P30" s="18">
        <v>-127.24532000000045</v>
      </c>
      <c r="Q30" s="18">
        <v>166.29835000000003</v>
      </c>
    </row>
    <row r="31" spans="2:19" x14ac:dyDescent="0.4">
      <c r="B31" s="12" t="s">
        <v>25</v>
      </c>
      <c r="C31" s="13" t="s">
        <v>26</v>
      </c>
      <c r="D31" s="14">
        <v>468.92085000000003</v>
      </c>
      <c r="E31" s="14">
        <v>130.93899999999999</v>
      </c>
      <c r="F31" s="15">
        <v>-337.98185000000001</v>
      </c>
      <c r="G31" s="32">
        <v>-2.5812160624412899</v>
      </c>
      <c r="I31" s="14">
        <v>862.88411000000008</v>
      </c>
      <c r="J31" s="14">
        <v>164.709</v>
      </c>
      <c r="K31" s="15">
        <v>-698.17511000000013</v>
      </c>
      <c r="L31" s="32">
        <v>-4.2388400755271425</v>
      </c>
      <c r="N31" s="17">
        <v>369.21787</v>
      </c>
      <c r="O31" s="17">
        <v>524.68161999999995</v>
      </c>
      <c r="P31" s="18">
        <v>99.702980000000025</v>
      </c>
      <c r="Q31" s="18">
        <v>338.20249000000013</v>
      </c>
    </row>
    <row r="32" spans="2:19" x14ac:dyDescent="0.4">
      <c r="B32" s="8" t="s">
        <v>27</v>
      </c>
      <c r="C32" s="8"/>
      <c r="D32" s="20">
        <v>77229.18859999995</v>
      </c>
      <c r="E32" s="20">
        <v>75932.322</v>
      </c>
      <c r="F32" s="21">
        <v>-1296.8665999999503</v>
      </c>
      <c r="G32" s="32">
        <v>-1.707924327666353E-2</v>
      </c>
      <c r="H32" s="10"/>
      <c r="I32" s="20">
        <v>108264.17383999999</v>
      </c>
      <c r="J32" s="20">
        <v>102851.512</v>
      </c>
      <c r="K32" s="21">
        <v>-5412.6618399999861</v>
      </c>
      <c r="L32" s="32">
        <v>-5.26259822023811E-2</v>
      </c>
      <c r="N32" s="20">
        <v>72748.33358999998</v>
      </c>
      <c r="O32" s="20">
        <v>98816.097419999976</v>
      </c>
      <c r="P32" s="24">
        <v>4480.8550099999702</v>
      </c>
      <c r="Q32" s="24">
        <v>9448.0764200000121</v>
      </c>
    </row>
    <row r="33" spans="2:17" x14ac:dyDescent="0.4">
      <c r="B33" s="12" t="s">
        <v>28</v>
      </c>
      <c r="C33" s="13"/>
      <c r="D33" s="17">
        <v>3073.0469776000004</v>
      </c>
      <c r="E33" s="17">
        <v>2943.3003839999978</v>
      </c>
      <c r="F33" s="15">
        <v>-129.7465936000026</v>
      </c>
      <c r="G33" s="14">
        <v>-4.4082008858258179E-2</v>
      </c>
      <c r="H33" s="7"/>
      <c r="I33" s="17">
        <v>5078.8979736000074</v>
      </c>
      <c r="J33" s="17">
        <v>5016.7111599999953</v>
      </c>
      <c r="K33" s="15">
        <v>-62.186813600012101</v>
      </c>
      <c r="L33" s="32">
        <v>-1.2395932637272296E-2</v>
      </c>
      <c r="N33" s="17">
        <v>3242.6274428560246</v>
      </c>
      <c r="O33" s="17">
        <v>4340.5593133000011</v>
      </c>
      <c r="P33" s="18">
        <v>-169.58046525602413</v>
      </c>
      <c r="Q33" s="18">
        <v>738.33866030000627</v>
      </c>
    </row>
    <row r="34" spans="2:17" x14ac:dyDescent="0.4">
      <c r="B34" s="12" t="s">
        <v>29</v>
      </c>
      <c r="C34" s="13" t="s">
        <v>30</v>
      </c>
      <c r="D34" s="14">
        <v>3728.116309999999</v>
      </c>
      <c r="E34" s="14">
        <v>3540.9363499999995</v>
      </c>
      <c r="F34" s="15">
        <v>-187.17995999999948</v>
      </c>
      <c r="G34" s="32">
        <v>-5.2861712693592897E-2</v>
      </c>
      <c r="I34" s="14">
        <v>5007.1492500000013</v>
      </c>
      <c r="J34" s="14">
        <v>4744.0010000000002</v>
      </c>
      <c r="K34" s="15">
        <v>-263.1482500000011</v>
      </c>
      <c r="L34" s="32">
        <v>-5.5469686874012269E-2</v>
      </c>
      <c r="N34" s="17">
        <v>3579.5699300000001</v>
      </c>
      <c r="O34" s="17">
        <v>4815.4960900000005</v>
      </c>
      <c r="P34" s="18">
        <v>148.54637999999886</v>
      </c>
      <c r="Q34" s="18">
        <v>191.65316000000075</v>
      </c>
    </row>
    <row r="35" spans="2:17" x14ac:dyDescent="0.4">
      <c r="B35" s="12" t="s">
        <v>31</v>
      </c>
      <c r="C35" s="13" t="s">
        <v>32</v>
      </c>
      <c r="D35" s="14">
        <v>4526.5760520000022</v>
      </c>
      <c r="E35" s="14">
        <v>4541.2041119999994</v>
      </c>
      <c r="F35" s="15">
        <v>14.628059999997276</v>
      </c>
      <c r="G35" s="32">
        <v>3.221185315441571E-3</v>
      </c>
      <c r="I35" s="14">
        <v>6238.1634059999997</v>
      </c>
      <c r="J35" s="14">
        <v>6103.2108159999998</v>
      </c>
      <c r="K35" s="15">
        <v>-134.95258999999987</v>
      </c>
      <c r="L35" s="32">
        <v>-2.2111736603659848E-2</v>
      </c>
      <c r="N35" s="17">
        <v>3758.3059793598072</v>
      </c>
      <c r="O35" s="17">
        <v>5844.6313599999967</v>
      </c>
      <c r="P35" s="18">
        <v>768.27007264019494</v>
      </c>
      <c r="Q35" s="18">
        <v>393.53204600000299</v>
      </c>
    </row>
    <row r="36" spans="2:17" x14ac:dyDescent="0.4">
      <c r="B36" s="12" t="s">
        <v>33</v>
      </c>
      <c r="C36" s="13" t="s">
        <v>34</v>
      </c>
      <c r="D36" s="14">
        <v>391.88785260000003</v>
      </c>
      <c r="E36" s="14">
        <v>2315.7855</v>
      </c>
      <c r="F36" s="15">
        <v>1923.8976473999999</v>
      </c>
      <c r="G36" s="32">
        <v>0.83077540963962326</v>
      </c>
      <c r="I36" s="14">
        <v>528.21780610000019</v>
      </c>
      <c r="J36" s="14">
        <v>3072.9639999999999</v>
      </c>
      <c r="K36" s="15">
        <v>2544.7461938999995</v>
      </c>
      <c r="L36" s="32">
        <v>0.82810803963209445</v>
      </c>
      <c r="N36" s="17">
        <v>2351.3206006999994</v>
      </c>
      <c r="O36" s="17">
        <v>3079.6215172999987</v>
      </c>
      <c r="P36" s="18">
        <v>-1959.4327480999993</v>
      </c>
      <c r="Q36" s="18">
        <v>-2551.4037111999987</v>
      </c>
    </row>
    <row r="37" spans="2:17" x14ac:dyDescent="0.4">
      <c r="B37" s="12" t="s">
        <v>35</v>
      </c>
      <c r="C37" s="13" t="s">
        <v>36</v>
      </c>
      <c r="D37" s="14">
        <v>450.67200999999994</v>
      </c>
      <c r="E37" s="14">
        <v>450</v>
      </c>
      <c r="F37" s="15">
        <v>-0.67200999999994337</v>
      </c>
      <c r="G37" s="32">
        <v>-1.4933555555554298E-3</v>
      </c>
      <c r="I37" s="14">
        <v>452.85568000000006</v>
      </c>
      <c r="J37" s="14">
        <v>450</v>
      </c>
      <c r="K37" s="15">
        <v>-2.8556800000000635</v>
      </c>
      <c r="L37" s="32">
        <v>-6.3459555555556964E-3</v>
      </c>
      <c r="N37" s="17">
        <v>558.42077999999981</v>
      </c>
      <c r="O37" s="17">
        <v>579.59842000000003</v>
      </c>
      <c r="P37" s="18">
        <v>-107.74876999999987</v>
      </c>
      <c r="Q37" s="18">
        <v>-126.74273999999997</v>
      </c>
    </row>
    <row r="38" spans="2:17" x14ac:dyDescent="0.4">
      <c r="B38" s="12" t="s">
        <v>37</v>
      </c>
      <c r="C38" s="12"/>
      <c r="D38" s="14">
        <v>0</v>
      </c>
      <c r="E38" s="14">
        <v>0</v>
      </c>
      <c r="F38" s="15">
        <v>0</v>
      </c>
      <c r="G38" s="32">
        <v>0</v>
      </c>
      <c r="I38" s="14">
        <v>0</v>
      </c>
      <c r="J38" s="14">
        <v>0</v>
      </c>
      <c r="K38" s="15">
        <v>0</v>
      </c>
      <c r="L38" s="32">
        <v>0</v>
      </c>
      <c r="N38" s="17">
        <v>0</v>
      </c>
      <c r="O38" s="17">
        <v>0</v>
      </c>
      <c r="P38" s="18">
        <v>0</v>
      </c>
      <c r="Q38" s="18">
        <v>0</v>
      </c>
    </row>
    <row r="39" spans="2:17" x14ac:dyDescent="0.4">
      <c r="B39" s="12" t="s">
        <v>38</v>
      </c>
      <c r="C39" s="13" t="s">
        <v>38</v>
      </c>
      <c r="D39" s="33">
        <v>-57.42</v>
      </c>
      <c r="E39" s="33">
        <v>-60.003</v>
      </c>
      <c r="F39" s="15">
        <v>-2.5829999999999984</v>
      </c>
      <c r="G39" s="32">
        <v>4.3047847607619594E-2</v>
      </c>
      <c r="I39" s="33">
        <v>-71.42</v>
      </c>
      <c r="J39" s="33">
        <v>-80</v>
      </c>
      <c r="K39" s="15">
        <v>-8.5799999999999983</v>
      </c>
      <c r="L39" s="32">
        <v>0.10724999999999998</v>
      </c>
      <c r="N39" s="15">
        <v>-56.040010000000002</v>
      </c>
      <c r="O39" s="17">
        <v>-53.780010000000004</v>
      </c>
      <c r="P39" s="18">
        <v>-1.3799899999999994</v>
      </c>
      <c r="Q39" s="18">
        <v>-17.639989999999997</v>
      </c>
    </row>
    <row r="40" spans="2:17" x14ac:dyDescent="0.4">
      <c r="B40" s="8" t="s">
        <v>39</v>
      </c>
      <c r="C40" s="8"/>
      <c r="D40" s="20">
        <v>12112.879202200002</v>
      </c>
      <c r="E40" s="20">
        <v>13731.223345999997</v>
      </c>
      <c r="F40" s="21">
        <v>1618.3441437999954</v>
      </c>
      <c r="G40" s="32">
        <v>0.11785870078877063</v>
      </c>
      <c r="H40" s="10"/>
      <c r="I40" s="20">
        <v>17233.864115700013</v>
      </c>
      <c r="J40" s="20">
        <v>19306.886975999994</v>
      </c>
      <c r="K40" s="21">
        <v>2073.0228602999814</v>
      </c>
      <c r="L40" s="32">
        <v>0.10737219640208776</v>
      </c>
      <c r="N40" s="20">
        <v>13434.204722915831</v>
      </c>
      <c r="O40" s="20">
        <v>18606.126690599995</v>
      </c>
      <c r="P40" s="24">
        <v>-1321.325520715829</v>
      </c>
      <c r="Q40" s="24">
        <v>-1372.2625748999817</v>
      </c>
    </row>
    <row r="41" spans="2:17" x14ac:dyDescent="0.4">
      <c r="B41" s="8" t="s">
        <v>44</v>
      </c>
      <c r="C41" s="8"/>
      <c r="D41" s="14">
        <v>60.772080000000003</v>
      </c>
      <c r="E41" s="14">
        <v>0</v>
      </c>
      <c r="F41" s="15">
        <v>-60.772080000000003</v>
      </c>
      <c r="G41" s="32">
        <v>0</v>
      </c>
      <c r="H41" s="10"/>
      <c r="I41" s="14">
        <v>60.772080000000003</v>
      </c>
      <c r="J41" s="14">
        <v>0</v>
      </c>
      <c r="K41" s="21">
        <v>-60.772080000000003</v>
      </c>
      <c r="L41" s="32">
        <v>0</v>
      </c>
      <c r="N41" s="15">
        <v>0</v>
      </c>
      <c r="O41" s="17">
        <v>0</v>
      </c>
      <c r="P41" s="24">
        <v>60.772080000000003</v>
      </c>
      <c r="Q41" s="18">
        <v>60.772080000000003</v>
      </c>
    </row>
    <row r="42" spans="2:17" x14ac:dyDescent="0.4">
      <c r="B42" s="25" t="s">
        <v>45</v>
      </c>
      <c r="C42" s="25"/>
      <c r="D42" s="29">
        <v>89402.839882199944</v>
      </c>
      <c r="E42" s="29">
        <v>89663.545345999999</v>
      </c>
      <c r="F42" s="34">
        <v>260.70546380005544</v>
      </c>
      <c r="G42" s="35">
        <v>2.9075970930440777E-3</v>
      </c>
      <c r="H42" s="10"/>
      <c r="I42" s="29">
        <v>125558.81003569999</v>
      </c>
      <c r="J42" s="29">
        <v>122158.398976</v>
      </c>
      <c r="K42" s="34">
        <v>-3400.4110596999963</v>
      </c>
      <c r="L42" s="35">
        <v>-2.7836080762388367E-2</v>
      </c>
      <c r="N42" s="29">
        <v>86182.538312915814</v>
      </c>
      <c r="O42" s="29">
        <v>117422.22411059997</v>
      </c>
      <c r="P42" s="27">
        <v>3220.3015692841291</v>
      </c>
      <c r="Q42" s="27">
        <v>8136.585925100022</v>
      </c>
    </row>
    <row r="43" spans="2:17" x14ac:dyDescent="0.4">
      <c r="D43" s="30"/>
      <c r="E43" s="30"/>
    </row>
    <row r="44" spans="2:17" x14ac:dyDescent="0.4">
      <c r="B44" s="12" t="s">
        <v>46</v>
      </c>
      <c r="C44" s="13" t="s">
        <v>46</v>
      </c>
      <c r="D44" s="14">
        <v>130.25452000000001</v>
      </c>
      <c r="E44" s="14">
        <v>120.545</v>
      </c>
      <c r="F44" s="15">
        <v>-9.7095200000000119</v>
      </c>
      <c r="G44" s="32">
        <v>-8.0546849724169492E-2</v>
      </c>
      <c r="I44" s="14">
        <v>187.65564999999998</v>
      </c>
      <c r="J44" s="14">
        <v>163</v>
      </c>
      <c r="K44" s="15">
        <v>-24.65564999999998</v>
      </c>
      <c r="L44" s="32">
        <v>-0.15126165644171766</v>
      </c>
      <c r="N44" s="15">
        <v>333.90305999999998</v>
      </c>
      <c r="O44" s="17">
        <v>371.56044000000003</v>
      </c>
      <c r="P44" s="18">
        <v>-203.64853999999997</v>
      </c>
      <c r="Q44" s="18">
        <v>-183.90479000000005</v>
      </c>
    </row>
    <row r="45" spans="2:17" ht="12.45" x14ac:dyDescent="0.3">
      <c r="B45" s="25" t="s">
        <v>47</v>
      </c>
      <c r="C45" s="36"/>
      <c r="D45" s="29">
        <v>89533.094402199946</v>
      </c>
      <c r="E45" s="29">
        <v>89784.090345999997</v>
      </c>
      <c r="F45" s="27">
        <v>250.99594380005146</v>
      </c>
      <c r="G45" s="28">
        <v>2.795550334505713E-3</v>
      </c>
      <c r="I45" s="29">
        <v>125746.46568569999</v>
      </c>
      <c r="J45" s="29">
        <v>122321.398976</v>
      </c>
      <c r="K45" s="27">
        <v>-3425.0667096999969</v>
      </c>
      <c r="L45" s="28">
        <v>-2.8000552138649184E-2</v>
      </c>
      <c r="N45" s="29">
        <v>86516.441372915811</v>
      </c>
      <c r="O45" s="29">
        <v>117793.78455059997</v>
      </c>
      <c r="P45" s="27">
        <v>3016.6530292841344</v>
      </c>
      <c r="Q45" s="27">
        <v>7952.6811351000215</v>
      </c>
    </row>
    <row r="46" spans="2:17" ht="12.45" x14ac:dyDescent="0.3">
      <c r="B46" s="36" t="s">
        <v>48</v>
      </c>
      <c r="C46" s="36"/>
      <c r="D46" s="29">
        <v>93624.71018999994</v>
      </c>
      <c r="E46" s="29">
        <v>93921.922349999993</v>
      </c>
      <c r="F46" s="27">
        <v>297.2121600000537</v>
      </c>
      <c r="G46" s="28">
        <v>3.1644599318622628E-3</v>
      </c>
      <c r="I46" s="29">
        <v>131075.12472999998</v>
      </c>
      <c r="J46" s="29">
        <v>127650</v>
      </c>
      <c r="K46" s="27">
        <v>-3425.1247299999814</v>
      </c>
      <c r="L46" s="28">
        <v>-2.6832156130042941E-2</v>
      </c>
      <c r="N46" s="29">
        <v>90318.62331000001</v>
      </c>
      <c r="O46" s="29">
        <v>122998.60847999997</v>
      </c>
      <c r="P46" s="27">
        <v>3306.0868799999298</v>
      </c>
      <c r="Q46" s="27">
        <v>8076.5162500000151</v>
      </c>
    </row>
    <row r="48" spans="2:17" hidden="1" x14ac:dyDescent="0.4">
      <c r="B48" s="8" t="s">
        <v>49</v>
      </c>
      <c r="C48" s="8"/>
      <c r="D48" s="15">
        <v>-79.473760000000013</v>
      </c>
      <c r="E48" s="15">
        <v>0</v>
      </c>
      <c r="F48" s="15">
        <v>79.473760000000013</v>
      </c>
      <c r="G48" s="32">
        <v>0</v>
      </c>
      <c r="I48" s="18">
        <v>15319.000239999999</v>
      </c>
      <c r="J48" s="18">
        <v>14500</v>
      </c>
      <c r="K48" s="15">
        <v>-819.00023999999939</v>
      </c>
      <c r="L48" s="32">
        <v>-5.6482775172413749E-2</v>
      </c>
      <c r="N48" s="15">
        <v>-98.692100000000011</v>
      </c>
      <c r="O48" s="17">
        <v>14014.078300000001</v>
      </c>
      <c r="P48" s="18">
        <v>19.218339999999998</v>
      </c>
      <c r="Q48" s="18">
        <v>1304.9219399999984</v>
      </c>
    </row>
    <row r="49" spans="2:17" x14ac:dyDescent="0.4">
      <c r="B49" s="8" t="s">
        <v>50</v>
      </c>
      <c r="C49" s="8"/>
      <c r="D49" s="15">
        <v>612.86773000000005</v>
      </c>
      <c r="E49" s="15">
        <v>612.86800000000005</v>
      </c>
      <c r="F49" s="15">
        <v>2.7000000000043656E-4</v>
      </c>
      <c r="G49" s="32">
        <v>4.4055163591578699E-7</v>
      </c>
      <c r="I49" s="18">
        <v>2032.8824999999999</v>
      </c>
      <c r="J49" s="18">
        <v>2032.8820000000001</v>
      </c>
      <c r="K49" s="15">
        <v>-4.9999999987448973E-4</v>
      </c>
      <c r="L49" s="32">
        <v>-2.4595623350223464E-7</v>
      </c>
      <c r="N49" s="15">
        <v>1397.2638900000002</v>
      </c>
      <c r="O49" s="17">
        <v>1865.3109700000002</v>
      </c>
      <c r="P49" s="18">
        <v>-784.39616000000012</v>
      </c>
      <c r="Q49" s="18">
        <v>167.57152999999971</v>
      </c>
    </row>
    <row r="50" spans="2:17" x14ac:dyDescent="0.4">
      <c r="B50" s="8" t="s">
        <v>51</v>
      </c>
      <c r="C50" s="8"/>
      <c r="D50" s="15">
        <v>281</v>
      </c>
      <c r="E50" s="15">
        <v>81</v>
      </c>
      <c r="F50" s="15">
        <v>-200</v>
      </c>
      <c r="G50" s="15">
        <v>0</v>
      </c>
      <c r="I50" s="18">
        <v>380</v>
      </c>
      <c r="J50" s="18">
        <v>81</v>
      </c>
      <c r="K50" s="15">
        <v>-299</v>
      </c>
      <c r="L50" s="32"/>
      <c r="N50" s="17">
        <v>0</v>
      </c>
      <c r="O50" s="17">
        <v>0</v>
      </c>
      <c r="P50" s="18">
        <v>281</v>
      </c>
      <c r="Q50" s="18">
        <v>380</v>
      </c>
    </row>
    <row r="51" spans="2:17" x14ac:dyDescent="0.4">
      <c r="P51" s="18"/>
      <c r="Q51" s="18"/>
    </row>
    <row r="52" spans="2:17" ht="16.5" customHeight="1" x14ac:dyDescent="0.4">
      <c r="B52" s="37" t="s">
        <v>52</v>
      </c>
      <c r="C52" s="37"/>
      <c r="D52" s="38">
        <v>94439.104159999944</v>
      </c>
      <c r="E52" s="38">
        <v>94615.790349999996</v>
      </c>
      <c r="F52" s="38">
        <v>176.68619000005373</v>
      </c>
      <c r="G52" s="39">
        <v>1.8674070083488314E-3</v>
      </c>
      <c r="H52" s="40"/>
      <c r="I52" s="38">
        <f>148807.00747-15319</f>
        <v>133488.00747000001</v>
      </c>
      <c r="J52" s="38">
        <f>144263.882-14500</f>
        <v>129763.88200000001</v>
      </c>
      <c r="K52" s="41">
        <f>+J52-I52</f>
        <v>-3724.125469999999</v>
      </c>
      <c r="L52" s="39">
        <v>-3.1491773318563336E-2</v>
      </c>
      <c r="N52" s="42">
        <v>91617.195100000012</v>
      </c>
      <c r="O52" s="42">
        <v>138877.99774999995</v>
      </c>
      <c r="P52" s="27">
        <v>2821.9090599999327</v>
      </c>
      <c r="Q52" s="27">
        <v>9929.0097200000309</v>
      </c>
    </row>
    <row r="53" spans="2:17" x14ac:dyDescent="0.4">
      <c r="D53" s="43"/>
    </row>
    <row r="54" spans="2:17" ht="15.45" hidden="1" x14ac:dyDescent="0.4">
      <c r="B54" s="2" t="s">
        <v>53</v>
      </c>
      <c r="C54" s="2"/>
      <c r="E54" s="30"/>
      <c r="I54" s="30"/>
      <c r="K54" s="30"/>
    </row>
    <row r="55" spans="2:17" hidden="1" x14ac:dyDescent="0.4">
      <c r="D55" s="44"/>
      <c r="E55" s="44"/>
      <c r="F55" s="44"/>
      <c r="G55" s="44"/>
      <c r="P55" s="45"/>
    </row>
    <row r="56" spans="2:17" ht="15.45" hidden="1" x14ac:dyDescent="0.4">
      <c r="B56" s="44"/>
      <c r="C56" s="44"/>
      <c r="D56" s="142" t="s">
        <v>54</v>
      </c>
      <c r="E56" s="142"/>
      <c r="F56" s="142"/>
      <c r="G56" s="142"/>
      <c r="I56" s="142" t="s">
        <v>55</v>
      </c>
      <c r="J56" s="142"/>
      <c r="K56" s="142"/>
      <c r="L56" s="142"/>
      <c r="M56" s="46"/>
    </row>
    <row r="57" spans="2:17" ht="42.45" hidden="1" x14ac:dyDescent="0.4">
      <c r="B57" s="47" t="s">
        <v>56</v>
      </c>
      <c r="C57" s="47"/>
      <c r="D57" s="47" t="s">
        <v>57</v>
      </c>
      <c r="E57" s="47" t="s">
        <v>58</v>
      </c>
      <c r="F57" s="47" t="s">
        <v>59</v>
      </c>
      <c r="G57" s="47" t="s">
        <v>60</v>
      </c>
      <c r="I57" s="47" t="s">
        <v>57</v>
      </c>
      <c r="J57" s="47" t="s">
        <v>58</v>
      </c>
      <c r="K57" s="47" t="s">
        <v>59</v>
      </c>
      <c r="L57" s="47" t="s">
        <v>60</v>
      </c>
    </row>
    <row r="58" spans="2:17" ht="14.25" hidden="1" customHeight="1" outlineLevel="1" x14ac:dyDescent="0.4">
      <c r="B58" s="48" t="s">
        <v>61</v>
      </c>
      <c r="C58" s="48"/>
      <c r="D58" s="49">
        <v>38</v>
      </c>
      <c r="E58" s="49">
        <v>38</v>
      </c>
      <c r="F58" s="50">
        <v>1</v>
      </c>
      <c r="G58" s="50">
        <v>1</v>
      </c>
      <c r="I58" s="51">
        <v>38</v>
      </c>
      <c r="J58" s="51">
        <v>38</v>
      </c>
      <c r="K58" s="52">
        <v>1</v>
      </c>
      <c r="L58" s="52">
        <v>1</v>
      </c>
    </row>
    <row r="59" spans="2:17" ht="14.25" hidden="1" customHeight="1" outlineLevel="1" x14ac:dyDescent="0.4">
      <c r="B59" s="48" t="s">
        <v>62</v>
      </c>
      <c r="C59" s="48"/>
      <c r="D59" s="49">
        <v>14</v>
      </c>
      <c r="E59" s="49">
        <v>20</v>
      </c>
      <c r="F59" s="50">
        <v>0.7</v>
      </c>
      <c r="G59" s="50">
        <v>0.95843222297823594</v>
      </c>
      <c r="I59" s="51">
        <v>14</v>
      </c>
      <c r="J59" s="51">
        <v>20</v>
      </c>
      <c r="K59" s="52">
        <v>0.7</v>
      </c>
      <c r="L59" s="52">
        <v>0.95843222297823594</v>
      </c>
    </row>
    <row r="60" spans="2:17" ht="14.25" hidden="1" customHeight="1" outlineLevel="1" x14ac:dyDescent="0.4">
      <c r="B60" s="48" t="s">
        <v>63</v>
      </c>
      <c r="C60" s="48"/>
      <c r="D60" s="49">
        <v>24</v>
      </c>
      <c r="E60" s="49">
        <v>25</v>
      </c>
      <c r="F60" s="50">
        <v>0.96</v>
      </c>
      <c r="G60" s="50">
        <v>0.96963596922314177</v>
      </c>
      <c r="I60" s="51">
        <v>24</v>
      </c>
      <c r="J60" s="51">
        <v>25</v>
      </c>
      <c r="K60" s="52">
        <v>0.96</v>
      </c>
      <c r="L60" s="52">
        <v>0.96963596922314177</v>
      </c>
    </row>
    <row r="61" spans="2:17" ht="14.25" hidden="1" customHeight="1" outlineLevel="1" x14ac:dyDescent="0.4">
      <c r="B61" s="48" t="s">
        <v>64</v>
      </c>
      <c r="C61" s="48"/>
      <c r="D61" s="49">
        <v>29</v>
      </c>
      <c r="E61" s="49">
        <v>33</v>
      </c>
      <c r="F61" s="50">
        <v>0.87878787878787878</v>
      </c>
      <c r="G61" s="50">
        <v>0.94912994020260399</v>
      </c>
      <c r="I61" s="51">
        <v>29</v>
      </c>
      <c r="J61" s="51">
        <v>33</v>
      </c>
      <c r="K61" s="52">
        <v>0.87878787878787878</v>
      </c>
      <c r="L61" s="52">
        <v>0.94912994020260399</v>
      </c>
    </row>
    <row r="62" spans="2:17" ht="14.25" hidden="1" customHeight="1" outlineLevel="1" x14ac:dyDescent="0.4">
      <c r="B62" s="48" t="s">
        <v>65</v>
      </c>
      <c r="C62" s="48"/>
      <c r="D62" s="49">
        <v>20</v>
      </c>
      <c r="E62" s="49">
        <v>23</v>
      </c>
      <c r="F62" s="50">
        <v>0.86956521739130432</v>
      </c>
      <c r="G62" s="50">
        <v>0.88420258566635601</v>
      </c>
      <c r="I62" s="51">
        <v>20</v>
      </c>
      <c r="J62" s="51">
        <v>23</v>
      </c>
      <c r="K62" s="52">
        <v>0.86956521739130432</v>
      </c>
      <c r="L62" s="52">
        <v>0.88420258566635601</v>
      </c>
    </row>
    <row r="63" spans="2:17" ht="14.25" hidden="1" customHeight="1" outlineLevel="1" x14ac:dyDescent="0.4">
      <c r="B63" s="48" t="s">
        <v>66</v>
      </c>
      <c r="C63" s="48"/>
      <c r="D63" s="49">
        <v>10</v>
      </c>
      <c r="E63" s="49">
        <v>15</v>
      </c>
      <c r="F63" s="50">
        <v>0.66666666666666663</v>
      </c>
      <c r="G63" s="50">
        <v>0.70889475984108341</v>
      </c>
      <c r="I63" s="51">
        <v>10</v>
      </c>
      <c r="J63" s="51">
        <v>15</v>
      </c>
      <c r="K63" s="52">
        <v>0.66666666666666663</v>
      </c>
      <c r="L63" s="52">
        <v>0.70889475984108341</v>
      </c>
    </row>
    <row r="64" spans="2:17" ht="14.25" hidden="1" customHeight="1" outlineLevel="1" x14ac:dyDescent="0.4">
      <c r="B64" s="48" t="s">
        <v>67</v>
      </c>
      <c r="C64" s="48"/>
      <c r="D64" s="49">
        <v>80</v>
      </c>
      <c r="E64" s="49">
        <v>95</v>
      </c>
      <c r="F64" s="50">
        <v>0.84210526315789469</v>
      </c>
      <c r="G64" s="50">
        <v>0.82316818022589511</v>
      </c>
      <c r="I64" s="51">
        <v>80</v>
      </c>
      <c r="J64" s="51">
        <v>95</v>
      </c>
      <c r="K64" s="52">
        <v>0.84210526315789469</v>
      </c>
      <c r="L64" s="52">
        <v>0.82316818022589511</v>
      </c>
    </row>
    <row r="65" spans="1:12" ht="14.25" hidden="1" customHeight="1" outlineLevel="1" x14ac:dyDescent="0.4">
      <c r="B65" s="48" t="s">
        <v>68</v>
      </c>
      <c r="C65" s="48"/>
      <c r="D65" s="49">
        <v>24</v>
      </c>
      <c r="E65" s="49">
        <v>31</v>
      </c>
      <c r="F65" s="50">
        <v>0.77419354838709675</v>
      </c>
      <c r="G65" s="50">
        <v>0.77514693751288932</v>
      </c>
      <c r="I65" s="51">
        <v>24</v>
      </c>
      <c r="J65" s="51">
        <v>31</v>
      </c>
      <c r="K65" s="52">
        <v>0.77419354838709675</v>
      </c>
      <c r="L65" s="52">
        <v>0.77514693751288932</v>
      </c>
    </row>
    <row r="66" spans="1:12" ht="14.25" hidden="1" customHeight="1" outlineLevel="1" x14ac:dyDescent="0.4">
      <c r="B66" s="48" t="s">
        <v>69</v>
      </c>
      <c r="C66" s="48"/>
      <c r="D66" s="49">
        <v>17</v>
      </c>
      <c r="E66" s="49">
        <v>22</v>
      </c>
      <c r="F66" s="50">
        <v>0.77272727272727271</v>
      </c>
      <c r="G66" s="50">
        <v>0.97517348244963953</v>
      </c>
      <c r="I66" s="51">
        <v>17</v>
      </c>
      <c r="J66" s="51">
        <v>22</v>
      </c>
      <c r="K66" s="52">
        <v>0.77272727272727271</v>
      </c>
      <c r="L66" s="52">
        <v>0.97517348244963953</v>
      </c>
    </row>
    <row r="67" spans="1:12" ht="14.25" hidden="1" customHeight="1" outlineLevel="1" x14ac:dyDescent="0.4">
      <c r="B67" s="48" t="s">
        <v>70</v>
      </c>
      <c r="C67" s="48"/>
      <c r="D67" s="49">
        <v>27</v>
      </c>
      <c r="E67" s="49">
        <v>30</v>
      </c>
      <c r="F67" s="50">
        <v>0.9</v>
      </c>
      <c r="G67" s="50">
        <v>0.93484767945467717</v>
      </c>
      <c r="I67" s="51">
        <v>27</v>
      </c>
      <c r="J67" s="51">
        <v>30</v>
      </c>
      <c r="K67" s="52">
        <v>0.9</v>
      </c>
      <c r="L67" s="52">
        <v>0.93484767945467717</v>
      </c>
    </row>
    <row r="68" spans="1:12" ht="14.25" hidden="1" customHeight="1" outlineLevel="1" x14ac:dyDescent="0.4">
      <c r="B68" s="48" t="s">
        <v>71</v>
      </c>
      <c r="C68" s="48"/>
      <c r="D68" s="49">
        <v>15</v>
      </c>
      <c r="E68" s="49">
        <v>16</v>
      </c>
      <c r="F68" s="50">
        <v>0.9375</v>
      </c>
      <c r="G68" s="50">
        <v>0.98976190207135029</v>
      </c>
      <c r="I68" s="51">
        <v>15</v>
      </c>
      <c r="J68" s="51">
        <v>16</v>
      </c>
      <c r="K68" s="52">
        <v>0.9375</v>
      </c>
      <c r="L68" s="52">
        <v>0.98976190207135029</v>
      </c>
    </row>
    <row r="69" spans="1:12" ht="14.25" hidden="1" customHeight="1" outlineLevel="1" x14ac:dyDescent="0.4">
      <c r="B69" s="48" t="s">
        <v>72</v>
      </c>
      <c r="C69" s="48"/>
      <c r="D69" s="49">
        <v>13</v>
      </c>
      <c r="E69" s="49">
        <v>14</v>
      </c>
      <c r="F69" s="50">
        <v>0.9285714285714286</v>
      </c>
      <c r="G69" s="50">
        <v>0.99322140583201191</v>
      </c>
      <c r="I69" s="51">
        <v>13</v>
      </c>
      <c r="J69" s="51">
        <v>14</v>
      </c>
      <c r="K69" s="52">
        <v>0.9285714285714286</v>
      </c>
      <c r="L69" s="52">
        <v>0.99322140583201191</v>
      </c>
    </row>
    <row r="70" spans="1:12" ht="14.25" hidden="1" customHeight="1" outlineLevel="1" x14ac:dyDescent="0.4">
      <c r="B70" s="48" t="s">
        <v>73</v>
      </c>
      <c r="C70" s="48"/>
      <c r="D70" s="49">
        <v>46</v>
      </c>
      <c r="E70" s="49">
        <v>47</v>
      </c>
      <c r="F70" s="50">
        <v>0.97872340425531912</v>
      </c>
      <c r="G70" s="50">
        <v>0.98498863076422505</v>
      </c>
      <c r="I70" s="51">
        <v>46</v>
      </c>
      <c r="J70" s="51">
        <v>47</v>
      </c>
      <c r="K70" s="52">
        <v>0.97872340425531912</v>
      </c>
      <c r="L70" s="52">
        <v>0.98498863076422505</v>
      </c>
    </row>
    <row r="71" spans="1:12" ht="14.25" hidden="1" customHeight="1" outlineLevel="1" x14ac:dyDescent="0.4">
      <c r="B71" s="48" t="s">
        <v>74</v>
      </c>
      <c r="C71" s="48"/>
      <c r="D71" s="49">
        <v>44</v>
      </c>
      <c r="E71" s="49">
        <v>50</v>
      </c>
      <c r="F71" s="50">
        <v>0.88</v>
      </c>
      <c r="G71" s="50">
        <v>0.9364553010288249</v>
      </c>
      <c r="I71" s="51">
        <v>44</v>
      </c>
      <c r="J71" s="51">
        <v>50</v>
      </c>
      <c r="K71" s="52">
        <v>0.88</v>
      </c>
      <c r="L71" s="52">
        <v>0.9364553010288249</v>
      </c>
    </row>
    <row r="72" spans="1:12" ht="14.25" hidden="1" customHeight="1" outlineLevel="1" x14ac:dyDescent="0.4">
      <c r="B72" s="48" t="s">
        <v>75</v>
      </c>
      <c r="C72" s="48"/>
      <c r="D72" s="49">
        <v>162</v>
      </c>
      <c r="E72" s="49">
        <v>167</v>
      </c>
      <c r="F72" s="50">
        <v>0.97005988023952094</v>
      </c>
      <c r="G72" s="50">
        <v>0.99020830981855312</v>
      </c>
      <c r="I72" s="51">
        <v>162</v>
      </c>
      <c r="J72" s="51">
        <v>167</v>
      </c>
      <c r="K72" s="52">
        <v>0.97005988023952094</v>
      </c>
      <c r="L72" s="52">
        <v>0.99020830981855312</v>
      </c>
    </row>
    <row r="73" spans="1:12" ht="14.25" hidden="1" customHeight="1" outlineLevel="1" x14ac:dyDescent="0.4">
      <c r="B73" s="48" t="s">
        <v>76</v>
      </c>
      <c r="C73" s="48"/>
      <c r="D73" s="49">
        <v>37</v>
      </c>
      <c r="E73" s="49">
        <v>38</v>
      </c>
      <c r="F73" s="50">
        <v>0.97368421052631582</v>
      </c>
      <c r="G73" s="50">
        <v>0.9902978466401996</v>
      </c>
      <c r="I73" s="51">
        <v>37</v>
      </c>
      <c r="J73" s="51">
        <v>38</v>
      </c>
      <c r="K73" s="52">
        <v>0.97368421052631582</v>
      </c>
      <c r="L73" s="52">
        <v>0.9902978466401996</v>
      </c>
    </row>
    <row r="74" spans="1:12" ht="14.25" hidden="1" customHeight="1" outlineLevel="1" x14ac:dyDescent="0.4">
      <c r="B74" s="48" t="s">
        <v>77</v>
      </c>
      <c r="C74" s="48"/>
      <c r="D74" s="49">
        <v>12</v>
      </c>
      <c r="E74" s="49">
        <v>16</v>
      </c>
      <c r="F74" s="50">
        <v>0.75</v>
      </c>
      <c r="G74" s="50">
        <v>0.89406060734328763</v>
      </c>
      <c r="I74" s="51">
        <v>12</v>
      </c>
      <c r="J74" s="51">
        <v>16</v>
      </c>
      <c r="K74" s="52">
        <v>0.75</v>
      </c>
      <c r="L74" s="52">
        <v>0.89406060734328763</v>
      </c>
    </row>
    <row r="75" spans="1:12" ht="12.75" hidden="1" customHeight="1" outlineLevel="1" x14ac:dyDescent="0.4">
      <c r="B75" s="12" t="s">
        <v>78</v>
      </c>
      <c r="C75" s="12"/>
      <c r="D75" s="53">
        <v>25</v>
      </c>
      <c r="E75" s="53">
        <v>38</v>
      </c>
      <c r="F75" s="54">
        <v>0.65789473684210531</v>
      </c>
      <c r="G75" s="54">
        <v>0.81634644800972433</v>
      </c>
      <c r="I75" s="55">
        <v>25</v>
      </c>
      <c r="J75" s="55">
        <v>38</v>
      </c>
      <c r="K75" s="56">
        <v>0.65789473684210531</v>
      </c>
      <c r="L75" s="56">
        <v>0.81634644800972433</v>
      </c>
    </row>
    <row r="76" spans="1:12" hidden="1" collapsed="1" x14ac:dyDescent="0.4">
      <c r="B76" s="12" t="s">
        <v>79</v>
      </c>
      <c r="C76" s="12"/>
      <c r="D76" s="53" t="e">
        <v>#REF!</v>
      </c>
      <c r="E76" s="53" t="e">
        <v>#REF!</v>
      </c>
      <c r="F76" s="57" t="e">
        <v>#REF!</v>
      </c>
      <c r="G76" s="57" t="e">
        <v>#REF!</v>
      </c>
      <c r="I76" s="58" t="e">
        <v>#REF!</v>
      </c>
      <c r="J76" s="58" t="e">
        <v>#REF!</v>
      </c>
      <c r="K76" s="59" t="e">
        <v>#REF!</v>
      </c>
      <c r="L76" s="59" t="e">
        <v>#REF!</v>
      </c>
    </row>
    <row r="77" spans="1:12" hidden="1" x14ac:dyDescent="0.4">
      <c r="A77" s="60" t="s">
        <v>80</v>
      </c>
      <c r="B77" s="61" t="s">
        <v>81</v>
      </c>
      <c r="C77" s="61"/>
      <c r="D77" s="53" t="e">
        <v>#N/A</v>
      </c>
      <c r="E77" s="53" t="e">
        <v>#N/A</v>
      </c>
      <c r="F77" s="57" t="e">
        <v>#N/A</v>
      </c>
      <c r="G77" s="57" t="e">
        <v>#N/A</v>
      </c>
      <c r="I77" s="53" t="e">
        <v>#N/A</v>
      </c>
      <c r="J77" s="53" t="e">
        <v>#N/A</v>
      </c>
      <c r="K77" s="57" t="e">
        <v>#N/A</v>
      </c>
      <c r="L77" s="57" t="e">
        <v>#N/A</v>
      </c>
    </row>
    <row r="78" spans="1:12" hidden="1" x14ac:dyDescent="0.4">
      <c r="A78" s="60" t="s">
        <v>82</v>
      </c>
      <c r="B78" s="61" t="s">
        <v>83</v>
      </c>
      <c r="C78" s="61"/>
      <c r="D78" s="53" t="e">
        <v>#N/A</v>
      </c>
      <c r="E78" s="53" t="e">
        <v>#N/A</v>
      </c>
      <c r="F78" s="57" t="e">
        <v>#N/A</v>
      </c>
      <c r="G78" s="57" t="e">
        <v>#N/A</v>
      </c>
      <c r="I78" s="53" t="e">
        <v>#N/A</v>
      </c>
      <c r="J78" s="53" t="e">
        <v>#N/A</v>
      </c>
      <c r="K78" s="57" t="e">
        <v>#N/A</v>
      </c>
      <c r="L78" s="57" t="e">
        <v>#N/A</v>
      </c>
    </row>
    <row r="79" spans="1:12" hidden="1" x14ac:dyDescent="0.4">
      <c r="A79" s="60" t="s">
        <v>84</v>
      </c>
      <c r="B79" s="61" t="s">
        <v>85</v>
      </c>
      <c r="C79" s="61"/>
      <c r="D79" s="53" t="e">
        <v>#N/A</v>
      </c>
      <c r="E79" s="53" t="e">
        <v>#N/A</v>
      </c>
      <c r="F79" s="57" t="e">
        <v>#N/A</v>
      </c>
      <c r="G79" s="57" t="e">
        <v>#N/A</v>
      </c>
      <c r="I79" s="53" t="e">
        <v>#N/A</v>
      </c>
      <c r="J79" s="53" t="e">
        <v>#N/A</v>
      </c>
      <c r="K79" s="57" t="e">
        <v>#N/A</v>
      </c>
      <c r="L79" s="57" t="e">
        <v>#N/A</v>
      </c>
    </row>
    <row r="80" spans="1:12" hidden="1" x14ac:dyDescent="0.4">
      <c r="A80" s="60" t="s">
        <v>86</v>
      </c>
      <c r="B80" s="12" t="s">
        <v>87</v>
      </c>
      <c r="C80" s="12"/>
      <c r="D80" s="53" t="e">
        <v>#N/A</v>
      </c>
      <c r="E80" s="53" t="e">
        <v>#N/A</v>
      </c>
      <c r="F80" s="57" t="e">
        <v>#N/A</v>
      </c>
      <c r="G80" s="57" t="e">
        <v>#REF!</v>
      </c>
      <c r="I80" s="53" t="e">
        <v>#N/A</v>
      </c>
      <c r="J80" s="53" t="e">
        <v>#N/A</v>
      </c>
      <c r="K80" s="57" t="e">
        <v>#N/A</v>
      </c>
      <c r="L80" s="57" t="e">
        <v>#N/A</v>
      </c>
    </row>
    <row r="81" spans="1:12" hidden="1" x14ac:dyDescent="0.4">
      <c r="A81" s="4"/>
      <c r="B81" s="62"/>
      <c r="C81" s="62"/>
      <c r="D81" s="63"/>
      <c r="E81" s="63"/>
      <c r="F81" s="64"/>
      <c r="G81" s="64"/>
      <c r="I81" s="51"/>
      <c r="J81" s="51"/>
      <c r="K81" s="52"/>
      <c r="L81" s="52"/>
    </row>
    <row r="82" spans="1:12" ht="42.45" hidden="1" x14ac:dyDescent="0.4">
      <c r="A82" s="4"/>
      <c r="B82" s="65" t="s">
        <v>88</v>
      </c>
      <c r="C82" s="65"/>
      <c r="D82" s="47" t="s">
        <v>57</v>
      </c>
      <c r="E82" s="47" t="s">
        <v>58</v>
      </c>
      <c r="F82" s="47" t="s">
        <v>59</v>
      </c>
      <c r="G82" s="47" t="s">
        <v>60</v>
      </c>
      <c r="I82" s="47" t="s">
        <v>57</v>
      </c>
      <c r="J82" s="47" t="s">
        <v>58</v>
      </c>
      <c r="K82" s="47" t="s">
        <v>59</v>
      </c>
      <c r="L82" s="47" t="s">
        <v>60</v>
      </c>
    </row>
    <row r="83" spans="1:12" hidden="1" x14ac:dyDescent="0.4">
      <c r="A83" s="66" t="s">
        <v>89</v>
      </c>
      <c r="B83" s="61" t="s">
        <v>90</v>
      </c>
      <c r="C83" s="61"/>
      <c r="D83" s="53" t="e">
        <v>#N/A</v>
      </c>
      <c r="E83" s="53" t="e">
        <v>#N/A</v>
      </c>
      <c r="F83" s="57" t="e">
        <v>#N/A</v>
      </c>
      <c r="G83" s="57" t="e">
        <v>#N/A</v>
      </c>
      <c r="I83" s="53" t="e">
        <v>#N/A</v>
      </c>
      <c r="J83" s="53" t="e">
        <v>#N/A</v>
      </c>
      <c r="K83" s="57" t="e">
        <v>#N/A</v>
      </c>
      <c r="L83" s="57" t="e">
        <v>#N/A</v>
      </c>
    </row>
    <row r="84" spans="1:12" hidden="1" x14ac:dyDescent="0.4">
      <c r="A84" s="66" t="s">
        <v>91</v>
      </c>
      <c r="B84" s="61" t="s">
        <v>92</v>
      </c>
      <c r="C84" s="61"/>
      <c r="D84" s="53" t="e">
        <v>#N/A</v>
      </c>
      <c r="E84" s="53" t="e">
        <v>#N/A</v>
      </c>
      <c r="F84" s="57" t="e">
        <v>#N/A</v>
      </c>
      <c r="G84" s="57" t="e">
        <v>#N/A</v>
      </c>
      <c r="I84" s="53" t="e">
        <v>#N/A</v>
      </c>
      <c r="J84" s="53" t="e">
        <v>#N/A</v>
      </c>
      <c r="K84" s="57" t="e">
        <v>#N/A</v>
      </c>
      <c r="L84" s="57" t="e">
        <v>#N/A</v>
      </c>
    </row>
    <row r="85" spans="1:12" hidden="1" x14ac:dyDescent="0.4">
      <c r="A85" s="66" t="s">
        <v>93</v>
      </c>
      <c r="B85" s="67" t="s">
        <v>94</v>
      </c>
      <c r="C85" s="67"/>
      <c r="D85" s="53" t="e">
        <v>#N/A</v>
      </c>
      <c r="E85" s="53" t="e">
        <v>#N/A</v>
      </c>
      <c r="F85" s="57" t="e">
        <v>#N/A</v>
      </c>
      <c r="G85" s="57" t="e">
        <v>#N/A</v>
      </c>
      <c r="I85" s="53" t="e">
        <v>#N/A</v>
      </c>
      <c r="J85" s="53" t="e">
        <v>#N/A</v>
      </c>
      <c r="K85" s="57" t="e">
        <v>#N/A</v>
      </c>
      <c r="L85" s="57" t="e">
        <v>#N/A</v>
      </c>
    </row>
    <row r="86" spans="1:12" hidden="1" x14ac:dyDescent="0.4">
      <c r="A86" s="66" t="s">
        <v>95</v>
      </c>
      <c r="B86" s="61" t="s">
        <v>96</v>
      </c>
      <c r="C86" s="61"/>
      <c r="D86" s="53" t="e">
        <v>#N/A</v>
      </c>
      <c r="E86" s="53" t="e">
        <v>#N/A</v>
      </c>
      <c r="F86" s="57" t="e">
        <v>#N/A</v>
      </c>
      <c r="G86" s="57" t="e">
        <v>#N/A</v>
      </c>
      <c r="I86" s="53" t="e">
        <v>#N/A</v>
      </c>
      <c r="J86" s="53" t="e">
        <v>#N/A</v>
      </c>
      <c r="K86" s="57" t="e">
        <v>#N/A</v>
      </c>
      <c r="L86" s="57" t="e">
        <v>#N/A</v>
      </c>
    </row>
    <row r="87" spans="1:12" hidden="1" x14ac:dyDescent="0.4">
      <c r="A87" s="66" t="s">
        <v>97</v>
      </c>
      <c r="B87" s="61" t="s">
        <v>98</v>
      </c>
      <c r="C87" s="61"/>
      <c r="D87" s="53" t="e">
        <v>#N/A</v>
      </c>
      <c r="E87" s="53" t="e">
        <v>#N/A</v>
      </c>
      <c r="F87" s="57" t="e">
        <v>#N/A</v>
      </c>
      <c r="G87" s="57" t="e">
        <v>#N/A</v>
      </c>
      <c r="I87" s="53" t="e">
        <v>#N/A</v>
      </c>
      <c r="J87" s="53" t="e">
        <v>#N/A</v>
      </c>
      <c r="K87" s="57" t="e">
        <v>#N/A</v>
      </c>
      <c r="L87" s="57" t="e">
        <v>#N/A</v>
      </c>
    </row>
    <row r="88" spans="1:12" hidden="1" x14ac:dyDescent="0.4">
      <c r="A88" s="66" t="s">
        <v>99</v>
      </c>
      <c r="B88" s="61" t="s">
        <v>100</v>
      </c>
      <c r="C88" s="61"/>
      <c r="D88" s="53" t="e">
        <v>#N/A</v>
      </c>
      <c r="E88" s="53" t="e">
        <v>#N/A</v>
      </c>
      <c r="F88" s="57" t="e">
        <v>#N/A</v>
      </c>
      <c r="G88" s="57" t="e">
        <v>#N/A</v>
      </c>
      <c r="I88" s="53" t="e">
        <v>#N/A</v>
      </c>
      <c r="J88" s="53" t="e">
        <v>#N/A</v>
      </c>
      <c r="K88" s="57" t="e">
        <v>#N/A</v>
      </c>
      <c r="L88" s="57" t="e">
        <v>#N/A</v>
      </c>
    </row>
    <row r="89" spans="1:12" hidden="1" x14ac:dyDescent="0.4">
      <c r="A89" s="68" t="s">
        <v>101</v>
      </c>
      <c r="B89" s="67" t="s">
        <v>102</v>
      </c>
      <c r="C89" s="67"/>
      <c r="D89" s="53" t="e">
        <v>#N/A</v>
      </c>
      <c r="E89" s="53" t="e">
        <v>#N/A</v>
      </c>
      <c r="F89" s="57" t="e">
        <v>#N/A</v>
      </c>
      <c r="G89" s="57" t="e">
        <v>#N/A</v>
      </c>
      <c r="I89" s="53" t="e">
        <v>#N/A</v>
      </c>
      <c r="J89" s="53" t="e">
        <v>#N/A</v>
      </c>
      <c r="K89" s="57" t="e">
        <v>#N/A</v>
      </c>
      <c r="L89" s="57" t="e">
        <v>#N/A</v>
      </c>
    </row>
    <row r="90" spans="1:12" hidden="1" x14ac:dyDescent="0.4">
      <c r="A90" s="66" t="s">
        <v>103</v>
      </c>
      <c r="B90" s="61" t="s">
        <v>104</v>
      </c>
      <c r="C90" s="61"/>
      <c r="D90" s="53" t="e">
        <v>#N/A</v>
      </c>
      <c r="E90" s="53" t="e">
        <v>#N/A</v>
      </c>
      <c r="F90" s="57" t="e">
        <v>#N/A</v>
      </c>
      <c r="G90" s="57" t="e">
        <v>#N/A</v>
      </c>
      <c r="I90" s="53" t="e">
        <v>#N/A</v>
      </c>
      <c r="J90" s="53" t="e">
        <v>#N/A</v>
      </c>
      <c r="K90" s="57" t="e">
        <v>#N/A</v>
      </c>
      <c r="L90" s="57" t="e">
        <v>#N/A</v>
      </c>
    </row>
    <row r="91" spans="1:12" hidden="1" x14ac:dyDescent="0.4">
      <c r="A91" s="68" t="s">
        <v>105</v>
      </c>
      <c r="B91" s="61" t="s">
        <v>106</v>
      </c>
      <c r="C91" s="61"/>
      <c r="D91" s="53" t="e">
        <v>#N/A</v>
      </c>
      <c r="E91" s="53" t="e">
        <v>#N/A</v>
      </c>
      <c r="F91" s="57" t="e">
        <v>#N/A</v>
      </c>
      <c r="G91" s="57" t="e">
        <v>#N/A</v>
      </c>
      <c r="I91" s="53" t="e">
        <v>#N/A</v>
      </c>
      <c r="J91" s="53" t="e">
        <v>#N/A</v>
      </c>
      <c r="K91" s="57" t="e">
        <v>#N/A</v>
      </c>
      <c r="L91" s="57" t="e">
        <v>#N/A</v>
      </c>
    </row>
    <row r="92" spans="1:12" hidden="1" x14ac:dyDescent="0.4">
      <c r="A92" s="66" t="s">
        <v>107</v>
      </c>
      <c r="B92" s="61" t="s">
        <v>108</v>
      </c>
      <c r="C92" s="61"/>
      <c r="D92" s="53" t="e">
        <v>#N/A</v>
      </c>
      <c r="E92" s="53" t="e">
        <v>#N/A</v>
      </c>
      <c r="F92" s="57" t="e">
        <v>#N/A</v>
      </c>
      <c r="G92" s="57" t="e">
        <v>#N/A</v>
      </c>
      <c r="I92" s="53" t="e">
        <v>#N/A</v>
      </c>
      <c r="J92" s="53" t="e">
        <v>#N/A</v>
      </c>
      <c r="K92" s="57" t="e">
        <v>#N/A</v>
      </c>
      <c r="L92" s="57" t="e">
        <v>#N/A</v>
      </c>
    </row>
    <row r="93" spans="1:12" hidden="1" x14ac:dyDescent="0.4">
      <c r="A93" s="66" t="s">
        <v>109</v>
      </c>
      <c r="B93" s="61" t="s">
        <v>110</v>
      </c>
      <c r="C93" s="61"/>
      <c r="D93" s="53" t="e">
        <v>#N/A</v>
      </c>
      <c r="E93" s="53" t="e">
        <v>#N/A</v>
      </c>
      <c r="F93" s="57" t="e">
        <v>#N/A</v>
      </c>
      <c r="G93" s="57" t="e">
        <v>#N/A</v>
      </c>
      <c r="I93" s="53" t="e">
        <v>#N/A</v>
      </c>
      <c r="J93" s="53" t="e">
        <v>#N/A</v>
      </c>
      <c r="K93" s="57" t="e">
        <v>#N/A</v>
      </c>
      <c r="L93" s="57" t="e">
        <v>#N/A</v>
      </c>
    </row>
    <row r="94" spans="1:12" hidden="1" x14ac:dyDescent="0.4">
      <c r="A94" s="66" t="s">
        <v>111</v>
      </c>
      <c r="B94" s="61" t="s">
        <v>112</v>
      </c>
      <c r="C94" s="61"/>
      <c r="D94" s="53" t="e">
        <v>#N/A</v>
      </c>
      <c r="E94" s="53" t="e">
        <v>#N/A</v>
      </c>
      <c r="F94" s="57" t="e">
        <v>#N/A</v>
      </c>
      <c r="G94" s="57" t="e">
        <v>#N/A</v>
      </c>
      <c r="I94" s="53" t="e">
        <v>#N/A</v>
      </c>
      <c r="J94" s="53" t="e">
        <v>#N/A</v>
      </c>
      <c r="K94" s="57" t="e">
        <v>#N/A</v>
      </c>
      <c r="L94" s="57" t="e">
        <v>#N/A</v>
      </c>
    </row>
    <row r="95" spans="1:12" hidden="1" x14ac:dyDescent="0.4">
      <c r="A95" s="66" t="s">
        <v>113</v>
      </c>
      <c r="B95" s="61" t="s">
        <v>114</v>
      </c>
      <c r="C95" s="61"/>
      <c r="D95" s="53" t="e">
        <v>#N/A</v>
      </c>
      <c r="E95" s="53" t="e">
        <v>#N/A</v>
      </c>
      <c r="F95" s="57" t="e">
        <v>#N/A</v>
      </c>
      <c r="G95" s="57" t="e">
        <v>#N/A</v>
      </c>
      <c r="I95" s="53" t="e">
        <v>#N/A</v>
      </c>
      <c r="J95" s="53" t="e">
        <v>#N/A</v>
      </c>
      <c r="K95" s="57" t="e">
        <v>#N/A</v>
      </c>
      <c r="L95" s="57" t="e">
        <v>#N/A</v>
      </c>
    </row>
    <row r="96" spans="1:12" hidden="1" x14ac:dyDescent="0.4">
      <c r="A96" s="66" t="s">
        <v>115</v>
      </c>
      <c r="B96" s="61" t="s">
        <v>116</v>
      </c>
      <c r="C96" s="61"/>
      <c r="D96" s="53" t="e">
        <v>#N/A</v>
      </c>
      <c r="E96" s="53" t="e">
        <v>#N/A</v>
      </c>
      <c r="F96" s="57" t="e">
        <v>#N/A</v>
      </c>
      <c r="G96" s="57" t="e">
        <v>#N/A</v>
      </c>
      <c r="I96" s="53" t="e">
        <v>#N/A</v>
      </c>
      <c r="J96" s="53" t="e">
        <v>#N/A</v>
      </c>
      <c r="K96" s="57" t="e">
        <v>#N/A</v>
      </c>
      <c r="L96" s="57" t="e">
        <v>#N/A</v>
      </c>
    </row>
    <row r="97" spans="1:12" hidden="1" x14ac:dyDescent="0.4">
      <c r="A97" s="66" t="s">
        <v>117</v>
      </c>
      <c r="B97" s="61" t="s">
        <v>118</v>
      </c>
      <c r="C97" s="61"/>
      <c r="D97" s="53" t="e">
        <v>#N/A</v>
      </c>
      <c r="E97" s="53" t="e">
        <v>#N/A</v>
      </c>
      <c r="F97" s="57" t="e">
        <v>#N/A</v>
      </c>
      <c r="G97" s="57" t="e">
        <v>#N/A</v>
      </c>
      <c r="I97" s="53" t="e">
        <v>#N/A</v>
      </c>
      <c r="J97" s="53" t="e">
        <v>#N/A</v>
      </c>
      <c r="K97" s="57" t="e">
        <v>#N/A</v>
      </c>
      <c r="L97" s="57" t="e">
        <v>#N/A</v>
      </c>
    </row>
    <row r="98" spans="1:12" hidden="1" x14ac:dyDescent="0.4">
      <c r="A98" s="66" t="s">
        <v>119</v>
      </c>
      <c r="B98" s="67" t="s">
        <v>120</v>
      </c>
      <c r="C98" s="67"/>
      <c r="D98" s="53" t="e">
        <v>#N/A</v>
      </c>
      <c r="E98" s="53" t="e">
        <v>#N/A</v>
      </c>
      <c r="F98" s="57" t="e">
        <v>#N/A</v>
      </c>
      <c r="G98" s="57" t="e">
        <v>#N/A</v>
      </c>
      <c r="I98" s="53" t="e">
        <v>#N/A</v>
      </c>
      <c r="J98" s="53" t="e">
        <v>#N/A</v>
      </c>
      <c r="K98" s="57" t="e">
        <v>#N/A</v>
      </c>
      <c r="L98" s="57" t="e">
        <v>#N/A</v>
      </c>
    </row>
    <row r="99" spans="1:12" hidden="1" x14ac:dyDescent="0.4">
      <c r="A99" s="66" t="s">
        <v>121</v>
      </c>
      <c r="B99" s="61" t="s">
        <v>122</v>
      </c>
      <c r="C99" s="61"/>
      <c r="D99" s="53" t="e">
        <v>#N/A</v>
      </c>
      <c r="E99" s="53" t="e">
        <v>#N/A</v>
      </c>
      <c r="F99" s="57" t="e">
        <v>#N/A</v>
      </c>
      <c r="G99" s="57" t="e">
        <v>#N/A</v>
      </c>
      <c r="I99" s="53" t="e">
        <v>#N/A</v>
      </c>
      <c r="J99" s="53" t="e">
        <v>#N/A</v>
      </c>
      <c r="K99" s="57" t="e">
        <v>#N/A</v>
      </c>
      <c r="L99" s="57" t="e">
        <v>#N/A</v>
      </c>
    </row>
    <row r="100" spans="1:12" hidden="1" x14ac:dyDescent="0.4">
      <c r="A100" s="66" t="s">
        <v>123</v>
      </c>
      <c r="B100" s="61" t="s">
        <v>124</v>
      </c>
      <c r="C100" s="61"/>
      <c r="D100" s="53" t="e">
        <v>#N/A</v>
      </c>
      <c r="E100" s="53" t="e">
        <v>#N/A</v>
      </c>
      <c r="F100" s="57" t="e">
        <v>#N/A</v>
      </c>
      <c r="G100" s="57" t="e">
        <v>#N/A</v>
      </c>
      <c r="I100" s="53" t="e">
        <v>#N/A</v>
      </c>
      <c r="J100" s="53" t="e">
        <v>#N/A</v>
      </c>
      <c r="K100" s="57" t="e">
        <v>#N/A</v>
      </c>
      <c r="L100" s="57" t="e">
        <v>#N/A</v>
      </c>
    </row>
    <row r="101" spans="1:12" hidden="1" x14ac:dyDescent="0.4">
      <c r="A101" s="66" t="s">
        <v>125</v>
      </c>
      <c r="B101" s="61" t="s">
        <v>126</v>
      </c>
      <c r="C101" s="61"/>
      <c r="D101" s="53" t="e">
        <v>#N/A</v>
      </c>
      <c r="E101" s="53" t="e">
        <v>#N/A</v>
      </c>
      <c r="F101" s="57" t="e">
        <v>#N/A</v>
      </c>
      <c r="G101" s="57" t="e">
        <v>#N/A</v>
      </c>
      <c r="I101" s="53" t="e">
        <v>#N/A</v>
      </c>
      <c r="J101" s="53" t="e">
        <v>#N/A</v>
      </c>
      <c r="K101" s="57" t="e">
        <v>#N/A</v>
      </c>
      <c r="L101" s="57" t="e">
        <v>#N/A</v>
      </c>
    </row>
    <row r="102" spans="1:12" hidden="1" x14ac:dyDescent="0.4">
      <c r="A102" s="66" t="s">
        <v>127</v>
      </c>
      <c r="B102" s="61" t="s">
        <v>128</v>
      </c>
      <c r="C102" s="61"/>
      <c r="D102" s="53" t="e">
        <v>#N/A</v>
      </c>
      <c r="E102" s="53" t="e">
        <v>#N/A</v>
      </c>
      <c r="F102" s="57" t="e">
        <v>#N/A</v>
      </c>
      <c r="G102" s="57" t="e">
        <v>#N/A</v>
      </c>
      <c r="I102" s="53" t="e">
        <v>#N/A</v>
      </c>
      <c r="J102" s="53" t="e">
        <v>#N/A</v>
      </c>
      <c r="K102" s="57" t="e">
        <v>#N/A</v>
      </c>
      <c r="L102" s="57" t="e">
        <v>#N/A</v>
      </c>
    </row>
    <row r="103" spans="1:12" hidden="1" x14ac:dyDescent="0.4">
      <c r="A103" s="66" t="s">
        <v>129</v>
      </c>
      <c r="B103" s="61" t="s">
        <v>130</v>
      </c>
      <c r="C103" s="61"/>
      <c r="D103" s="53" t="e">
        <v>#N/A</v>
      </c>
      <c r="E103" s="53" t="e">
        <v>#N/A</v>
      </c>
      <c r="F103" s="57" t="e">
        <v>#N/A</v>
      </c>
      <c r="G103" s="57" t="e">
        <v>#N/A</v>
      </c>
      <c r="I103" s="53" t="e">
        <v>#N/A</v>
      </c>
      <c r="J103" s="53" t="e">
        <v>#N/A</v>
      </c>
      <c r="K103" s="57" t="e">
        <v>#N/A</v>
      </c>
      <c r="L103" s="57" t="e">
        <v>#N/A</v>
      </c>
    </row>
    <row r="104" spans="1:12" hidden="1" x14ac:dyDescent="0.4">
      <c r="B104" s="69" t="s">
        <v>131</v>
      </c>
      <c r="C104" s="69"/>
      <c r="D104" s="70" t="e">
        <v>#N/A</v>
      </c>
      <c r="E104" s="70" t="e">
        <v>#N/A</v>
      </c>
      <c r="F104" s="71" t="e">
        <v>#N/A</v>
      </c>
      <c r="G104" s="72"/>
      <c r="I104" s="70" t="e">
        <v>#N/A</v>
      </c>
      <c r="J104" s="70" t="e">
        <v>#N/A</v>
      </c>
      <c r="K104" s="71" t="e">
        <v>#N/A</v>
      </c>
      <c r="L104" s="72"/>
    </row>
    <row r="105" spans="1:12" x14ac:dyDescent="0.4">
      <c r="D105" s="30"/>
      <c r="E105" s="30"/>
      <c r="F105" s="30"/>
      <c r="I105" s="30"/>
      <c r="K105" s="45"/>
    </row>
    <row r="106" spans="1:12" x14ac:dyDescent="0.4">
      <c r="D106" s="30"/>
      <c r="I106" s="30"/>
      <c r="J106" s="30"/>
    </row>
    <row r="107" spans="1:12" hidden="1" x14ac:dyDescent="0.4">
      <c r="D107" s="1" t="s">
        <v>132</v>
      </c>
      <c r="E107" s="1" t="s">
        <v>133</v>
      </c>
      <c r="F107" s="1" t="s">
        <v>134</v>
      </c>
    </row>
    <row r="108" spans="1:12" hidden="1" x14ac:dyDescent="0.4">
      <c r="B108" s="1" t="s">
        <v>135</v>
      </c>
      <c r="D108" s="30">
        <v>5328.6590443000014</v>
      </c>
      <c r="E108" s="1">
        <v>9371</v>
      </c>
      <c r="F108" s="30">
        <v>4042.3409556999986</v>
      </c>
      <c r="I108" s="30"/>
    </row>
    <row r="109" spans="1:12" hidden="1" x14ac:dyDescent="0.4">
      <c r="B109" s="1" t="s">
        <v>136</v>
      </c>
      <c r="D109" s="30">
        <v>125498.0379557</v>
      </c>
      <c r="E109" s="30" t="e">
        <v>#REF!</v>
      </c>
      <c r="F109" s="30" t="e">
        <v>#REF!</v>
      </c>
    </row>
    <row r="110" spans="1:12" hidden="1" x14ac:dyDescent="0.4">
      <c r="B110" s="1" t="s">
        <v>44</v>
      </c>
      <c r="D110" s="30">
        <v>60.772080000000003</v>
      </c>
      <c r="E110" s="1">
        <v>500</v>
      </c>
      <c r="F110" s="30">
        <v>439.22791999999998</v>
      </c>
    </row>
    <row r="111" spans="1:12" hidden="1" x14ac:dyDescent="0.4">
      <c r="B111" s="1" t="s">
        <v>137</v>
      </c>
      <c r="D111" s="45">
        <v>15319.000239999999</v>
      </c>
      <c r="E111" s="1">
        <v>4970</v>
      </c>
      <c r="F111" s="30">
        <v>-10349.000239999999</v>
      </c>
      <c r="G111" s="1" t="s">
        <v>138</v>
      </c>
      <c r="H111" s="1">
        <v>5100</v>
      </c>
    </row>
    <row r="112" spans="1:12" ht="15" hidden="1" thickBot="1" x14ac:dyDescent="0.45">
      <c r="D112" s="73">
        <v>146206.46932</v>
      </c>
      <c r="H112" s="1">
        <v>113</v>
      </c>
    </row>
    <row r="113" spans="2:11" hidden="1" x14ac:dyDescent="0.4">
      <c r="B113" s="1" t="s">
        <v>139</v>
      </c>
      <c r="D113" s="1">
        <v>2400</v>
      </c>
      <c r="H113" s="30">
        <v>-15562.000239999999</v>
      </c>
    </row>
    <row r="114" spans="2:11" ht="15" hidden="1" thickBot="1" x14ac:dyDescent="0.45">
      <c r="B114" s="1" t="s">
        <v>46</v>
      </c>
      <c r="D114" s="1">
        <v>288</v>
      </c>
      <c r="H114" s="74">
        <v>-10349.000239999999</v>
      </c>
    </row>
    <row r="115" spans="2:11" ht="15" hidden="1" thickBot="1" x14ac:dyDescent="0.45">
      <c r="B115" s="1" t="s">
        <v>140</v>
      </c>
      <c r="D115" s="73">
        <v>148894.46932</v>
      </c>
    </row>
    <row r="116" spans="2:11" x14ac:dyDescent="0.4">
      <c r="I116" s="30"/>
      <c r="J116" s="30"/>
      <c r="K116" s="45"/>
    </row>
    <row r="117" spans="2:11" x14ac:dyDescent="0.4">
      <c r="I117" s="30"/>
      <c r="K117" s="45"/>
    </row>
    <row r="118" spans="2:11" x14ac:dyDescent="0.4">
      <c r="I118" s="30"/>
      <c r="K118" s="45"/>
    </row>
    <row r="119" spans="2:11" x14ac:dyDescent="0.4">
      <c r="D119" s="30"/>
      <c r="I119" s="30"/>
      <c r="K119" s="45"/>
    </row>
    <row r="120" spans="2:11" x14ac:dyDescent="0.4">
      <c r="I120" s="30"/>
    </row>
    <row r="124" spans="2:11" x14ac:dyDescent="0.4">
      <c r="I124" s="30"/>
    </row>
  </sheetData>
  <mergeCells count="17">
    <mergeCell ref="D56:G56"/>
    <mergeCell ref="I56:L56"/>
    <mergeCell ref="D25:G25"/>
    <mergeCell ref="I25:L25"/>
    <mergeCell ref="N25:Q25"/>
    <mergeCell ref="D26:G26"/>
    <mergeCell ref="I26:L26"/>
    <mergeCell ref="N26:O26"/>
    <mergeCell ref="P26:Q26"/>
    <mergeCell ref="D5:G5"/>
    <mergeCell ref="D6:G6"/>
    <mergeCell ref="I6:L6"/>
    <mergeCell ref="N6:Q6"/>
    <mergeCell ref="D7:G7"/>
    <mergeCell ref="I7:L7"/>
    <mergeCell ref="N7:O7"/>
    <mergeCell ref="P7:Q7"/>
  </mergeCells>
  <pageMargins left="0.7" right="0.7" top="0.75" bottom="0.75" header="0.3" footer="0.3"/>
  <pageSetup paperSize="9" scale="46" orientation="landscape"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BE255-1162-47A7-B93F-6ED0986ED3FC}">
  <sheetPr>
    <pageSetUpPr fitToPage="1"/>
  </sheetPr>
  <dimension ref="A2:R70"/>
  <sheetViews>
    <sheetView topLeftCell="C1" zoomScale="80" zoomScaleNormal="80" workbookViewId="0">
      <selection activeCell="M66" sqref="M66"/>
    </sheetView>
  </sheetViews>
  <sheetFormatPr defaultRowHeight="12.45" x14ac:dyDescent="0.3"/>
  <cols>
    <col min="1" max="1" width="9.07421875" style="1" hidden="1" customWidth="1"/>
    <col min="2" max="2" width="2.84375" style="1" hidden="1" customWidth="1"/>
    <col min="3" max="3" width="5.3046875" style="1" customWidth="1"/>
    <col min="4" max="4" width="34.4609375" style="1" customWidth="1"/>
    <col min="5" max="9" width="14.84375" style="1" customWidth="1"/>
    <col min="10" max="10" width="9.07421875" style="1" customWidth="1"/>
    <col min="11" max="15" width="14.84375" style="1" customWidth="1"/>
    <col min="16" max="16" width="5.3046875" style="1" customWidth="1"/>
    <col min="17" max="255" width="8.84375" style="1"/>
    <col min="256" max="256" width="29.69140625" style="1" bestFit="1" customWidth="1"/>
    <col min="257" max="259" width="11.84375" style="1" customWidth="1"/>
    <col min="260" max="261" width="8.84375" style="1"/>
    <col min="262" max="262" width="14.07421875" style="1" customWidth="1"/>
    <col min="263" max="263" width="15" style="1" customWidth="1"/>
    <col min="264" max="264" width="12.3046875" style="1" customWidth="1"/>
    <col min="265" max="511" width="8.84375" style="1"/>
    <col min="512" max="512" width="29.69140625" style="1" bestFit="1" customWidth="1"/>
    <col min="513" max="515" width="11.84375" style="1" customWidth="1"/>
    <col min="516" max="517" width="8.84375" style="1"/>
    <col min="518" max="518" width="14.07421875" style="1" customWidth="1"/>
    <col min="519" max="519" width="15" style="1" customWidth="1"/>
    <col min="520" max="520" width="12.3046875" style="1" customWidth="1"/>
    <col min="521" max="767" width="8.84375" style="1"/>
    <col min="768" max="768" width="29.69140625" style="1" bestFit="1" customWidth="1"/>
    <col min="769" max="771" width="11.84375" style="1" customWidth="1"/>
    <col min="772" max="773" width="8.84375" style="1"/>
    <col min="774" max="774" width="14.07421875" style="1" customWidth="1"/>
    <col min="775" max="775" width="15" style="1" customWidth="1"/>
    <col min="776" max="776" width="12.3046875" style="1" customWidth="1"/>
    <col min="777" max="1023" width="8.84375" style="1"/>
    <col min="1024" max="1024" width="29.69140625" style="1" bestFit="1" customWidth="1"/>
    <col min="1025" max="1027" width="11.84375" style="1" customWidth="1"/>
    <col min="1028" max="1029" width="8.84375" style="1"/>
    <col min="1030" max="1030" width="14.07421875" style="1" customWidth="1"/>
    <col min="1031" max="1031" width="15" style="1" customWidth="1"/>
    <col min="1032" max="1032" width="12.3046875" style="1" customWidth="1"/>
    <col min="1033" max="1279" width="8.84375" style="1"/>
    <col min="1280" max="1280" width="29.69140625" style="1" bestFit="1" customWidth="1"/>
    <col min="1281" max="1283" width="11.84375" style="1" customWidth="1"/>
    <col min="1284" max="1285" width="8.84375" style="1"/>
    <col min="1286" max="1286" width="14.07421875" style="1" customWidth="1"/>
    <col min="1287" max="1287" width="15" style="1" customWidth="1"/>
    <col min="1288" max="1288" width="12.3046875" style="1" customWidth="1"/>
    <col min="1289" max="1535" width="8.84375" style="1"/>
    <col min="1536" max="1536" width="29.69140625" style="1" bestFit="1" customWidth="1"/>
    <col min="1537" max="1539" width="11.84375" style="1" customWidth="1"/>
    <col min="1540" max="1541" width="8.84375" style="1"/>
    <col min="1542" max="1542" width="14.07421875" style="1" customWidth="1"/>
    <col min="1543" max="1543" width="15" style="1" customWidth="1"/>
    <col min="1544" max="1544" width="12.3046875" style="1" customWidth="1"/>
    <col min="1545" max="1791" width="8.84375" style="1"/>
    <col min="1792" max="1792" width="29.69140625" style="1" bestFit="1" customWidth="1"/>
    <col min="1793" max="1795" width="11.84375" style="1" customWidth="1"/>
    <col min="1796" max="1797" width="8.84375" style="1"/>
    <col min="1798" max="1798" width="14.07421875" style="1" customWidth="1"/>
    <col min="1799" max="1799" width="15" style="1" customWidth="1"/>
    <col min="1800" max="1800" width="12.3046875" style="1" customWidth="1"/>
    <col min="1801" max="2047" width="8.84375" style="1"/>
    <col min="2048" max="2048" width="29.69140625" style="1" bestFit="1" customWidth="1"/>
    <col min="2049" max="2051" width="11.84375" style="1" customWidth="1"/>
    <col min="2052" max="2053" width="8.84375" style="1"/>
    <col min="2054" max="2054" width="14.07421875" style="1" customWidth="1"/>
    <col min="2055" max="2055" width="15" style="1" customWidth="1"/>
    <col min="2056" max="2056" width="12.3046875" style="1" customWidth="1"/>
    <col min="2057" max="2303" width="8.84375" style="1"/>
    <col min="2304" max="2304" width="29.69140625" style="1" bestFit="1" customWidth="1"/>
    <col min="2305" max="2307" width="11.84375" style="1" customWidth="1"/>
    <col min="2308" max="2309" width="8.84375" style="1"/>
    <col min="2310" max="2310" width="14.07421875" style="1" customWidth="1"/>
    <col min="2311" max="2311" width="15" style="1" customWidth="1"/>
    <col min="2312" max="2312" width="12.3046875" style="1" customWidth="1"/>
    <col min="2313" max="2559" width="8.84375" style="1"/>
    <col min="2560" max="2560" width="29.69140625" style="1" bestFit="1" customWidth="1"/>
    <col min="2561" max="2563" width="11.84375" style="1" customWidth="1"/>
    <col min="2564" max="2565" width="8.84375" style="1"/>
    <col min="2566" max="2566" width="14.07421875" style="1" customWidth="1"/>
    <col min="2567" max="2567" width="15" style="1" customWidth="1"/>
    <col min="2568" max="2568" width="12.3046875" style="1" customWidth="1"/>
    <col min="2569" max="2815" width="8.84375" style="1"/>
    <col min="2816" max="2816" width="29.69140625" style="1" bestFit="1" customWidth="1"/>
    <col min="2817" max="2819" width="11.84375" style="1" customWidth="1"/>
    <col min="2820" max="2821" width="8.84375" style="1"/>
    <col min="2822" max="2822" width="14.07421875" style="1" customWidth="1"/>
    <col min="2823" max="2823" width="15" style="1" customWidth="1"/>
    <col min="2824" max="2824" width="12.3046875" style="1" customWidth="1"/>
    <col min="2825" max="3071" width="8.84375" style="1"/>
    <col min="3072" max="3072" width="29.69140625" style="1" bestFit="1" customWidth="1"/>
    <col min="3073" max="3075" width="11.84375" style="1" customWidth="1"/>
    <col min="3076" max="3077" width="8.84375" style="1"/>
    <col min="3078" max="3078" width="14.07421875" style="1" customWidth="1"/>
    <col min="3079" max="3079" width="15" style="1" customWidth="1"/>
    <col min="3080" max="3080" width="12.3046875" style="1" customWidth="1"/>
    <col min="3081" max="3327" width="8.84375" style="1"/>
    <col min="3328" max="3328" width="29.69140625" style="1" bestFit="1" customWidth="1"/>
    <col min="3329" max="3331" width="11.84375" style="1" customWidth="1"/>
    <col min="3332" max="3333" width="8.84375" style="1"/>
    <col min="3334" max="3334" width="14.07421875" style="1" customWidth="1"/>
    <col min="3335" max="3335" width="15" style="1" customWidth="1"/>
    <col min="3336" max="3336" width="12.3046875" style="1" customWidth="1"/>
    <col min="3337" max="3583" width="8.84375" style="1"/>
    <col min="3584" max="3584" width="29.69140625" style="1" bestFit="1" customWidth="1"/>
    <col min="3585" max="3587" width="11.84375" style="1" customWidth="1"/>
    <col min="3588" max="3589" width="8.84375" style="1"/>
    <col min="3590" max="3590" width="14.07421875" style="1" customWidth="1"/>
    <col min="3591" max="3591" width="15" style="1" customWidth="1"/>
    <col min="3592" max="3592" width="12.3046875" style="1" customWidth="1"/>
    <col min="3593" max="3839" width="8.84375" style="1"/>
    <col min="3840" max="3840" width="29.69140625" style="1" bestFit="1" customWidth="1"/>
    <col min="3841" max="3843" width="11.84375" style="1" customWidth="1"/>
    <col min="3844" max="3845" width="8.84375" style="1"/>
    <col min="3846" max="3846" width="14.07421875" style="1" customWidth="1"/>
    <col min="3847" max="3847" width="15" style="1" customWidth="1"/>
    <col min="3848" max="3848" width="12.3046875" style="1" customWidth="1"/>
    <col min="3849" max="4095" width="8.84375" style="1"/>
    <col min="4096" max="4096" width="29.69140625" style="1" bestFit="1" customWidth="1"/>
    <col min="4097" max="4099" width="11.84375" style="1" customWidth="1"/>
    <col min="4100" max="4101" width="8.84375" style="1"/>
    <col min="4102" max="4102" width="14.07421875" style="1" customWidth="1"/>
    <col min="4103" max="4103" width="15" style="1" customWidth="1"/>
    <col min="4104" max="4104" width="12.3046875" style="1" customWidth="1"/>
    <col min="4105" max="4351" width="8.84375" style="1"/>
    <col min="4352" max="4352" width="29.69140625" style="1" bestFit="1" customWidth="1"/>
    <col min="4353" max="4355" width="11.84375" style="1" customWidth="1"/>
    <col min="4356" max="4357" width="8.84375" style="1"/>
    <col min="4358" max="4358" width="14.07421875" style="1" customWidth="1"/>
    <col min="4359" max="4359" width="15" style="1" customWidth="1"/>
    <col min="4360" max="4360" width="12.3046875" style="1" customWidth="1"/>
    <col min="4361" max="4607" width="8.84375" style="1"/>
    <col min="4608" max="4608" width="29.69140625" style="1" bestFit="1" customWidth="1"/>
    <col min="4609" max="4611" width="11.84375" style="1" customWidth="1"/>
    <col min="4612" max="4613" width="8.84375" style="1"/>
    <col min="4614" max="4614" width="14.07421875" style="1" customWidth="1"/>
    <col min="4615" max="4615" width="15" style="1" customWidth="1"/>
    <col min="4616" max="4616" width="12.3046875" style="1" customWidth="1"/>
    <col min="4617" max="4863" width="8.84375" style="1"/>
    <col min="4864" max="4864" width="29.69140625" style="1" bestFit="1" customWidth="1"/>
    <col min="4865" max="4867" width="11.84375" style="1" customWidth="1"/>
    <col min="4868" max="4869" width="8.84375" style="1"/>
    <col min="4870" max="4870" width="14.07421875" style="1" customWidth="1"/>
    <col min="4871" max="4871" width="15" style="1" customWidth="1"/>
    <col min="4872" max="4872" width="12.3046875" style="1" customWidth="1"/>
    <col min="4873" max="5119" width="8.84375" style="1"/>
    <col min="5120" max="5120" width="29.69140625" style="1" bestFit="1" customWidth="1"/>
    <col min="5121" max="5123" width="11.84375" style="1" customWidth="1"/>
    <col min="5124" max="5125" width="8.84375" style="1"/>
    <col min="5126" max="5126" width="14.07421875" style="1" customWidth="1"/>
    <col min="5127" max="5127" width="15" style="1" customWidth="1"/>
    <col min="5128" max="5128" width="12.3046875" style="1" customWidth="1"/>
    <col min="5129" max="5375" width="8.84375" style="1"/>
    <col min="5376" max="5376" width="29.69140625" style="1" bestFit="1" customWidth="1"/>
    <col min="5377" max="5379" width="11.84375" style="1" customWidth="1"/>
    <col min="5380" max="5381" width="8.84375" style="1"/>
    <col min="5382" max="5382" width="14.07421875" style="1" customWidth="1"/>
    <col min="5383" max="5383" width="15" style="1" customWidth="1"/>
    <col min="5384" max="5384" width="12.3046875" style="1" customWidth="1"/>
    <col min="5385" max="5631" width="8.84375" style="1"/>
    <col min="5632" max="5632" width="29.69140625" style="1" bestFit="1" customWidth="1"/>
    <col min="5633" max="5635" width="11.84375" style="1" customWidth="1"/>
    <col min="5636" max="5637" width="8.84375" style="1"/>
    <col min="5638" max="5638" width="14.07421875" style="1" customWidth="1"/>
    <col min="5639" max="5639" width="15" style="1" customWidth="1"/>
    <col min="5640" max="5640" width="12.3046875" style="1" customWidth="1"/>
    <col min="5641" max="5887" width="8.84375" style="1"/>
    <col min="5888" max="5888" width="29.69140625" style="1" bestFit="1" customWidth="1"/>
    <col min="5889" max="5891" width="11.84375" style="1" customWidth="1"/>
    <col min="5892" max="5893" width="8.84375" style="1"/>
    <col min="5894" max="5894" width="14.07421875" style="1" customWidth="1"/>
    <col min="5895" max="5895" width="15" style="1" customWidth="1"/>
    <col min="5896" max="5896" width="12.3046875" style="1" customWidth="1"/>
    <col min="5897" max="6143" width="8.84375" style="1"/>
    <col min="6144" max="6144" width="29.69140625" style="1" bestFit="1" customWidth="1"/>
    <col min="6145" max="6147" width="11.84375" style="1" customWidth="1"/>
    <col min="6148" max="6149" width="8.84375" style="1"/>
    <col min="6150" max="6150" width="14.07421875" style="1" customWidth="1"/>
    <col min="6151" max="6151" width="15" style="1" customWidth="1"/>
    <col min="6152" max="6152" width="12.3046875" style="1" customWidth="1"/>
    <col min="6153" max="6399" width="8.84375" style="1"/>
    <col min="6400" max="6400" width="29.69140625" style="1" bestFit="1" customWidth="1"/>
    <col min="6401" max="6403" width="11.84375" style="1" customWidth="1"/>
    <col min="6404" max="6405" width="8.84375" style="1"/>
    <col min="6406" max="6406" width="14.07421875" style="1" customWidth="1"/>
    <col min="6407" max="6407" width="15" style="1" customWidth="1"/>
    <col min="6408" max="6408" width="12.3046875" style="1" customWidth="1"/>
    <col min="6409" max="6655" width="8.84375" style="1"/>
    <col min="6656" max="6656" width="29.69140625" style="1" bestFit="1" customWidth="1"/>
    <col min="6657" max="6659" width="11.84375" style="1" customWidth="1"/>
    <col min="6660" max="6661" width="8.84375" style="1"/>
    <col min="6662" max="6662" width="14.07421875" style="1" customWidth="1"/>
    <col min="6663" max="6663" width="15" style="1" customWidth="1"/>
    <col min="6664" max="6664" width="12.3046875" style="1" customWidth="1"/>
    <col min="6665" max="6911" width="8.84375" style="1"/>
    <col min="6912" max="6912" width="29.69140625" style="1" bestFit="1" customWidth="1"/>
    <col min="6913" max="6915" width="11.84375" style="1" customWidth="1"/>
    <col min="6916" max="6917" width="8.84375" style="1"/>
    <col min="6918" max="6918" width="14.07421875" style="1" customWidth="1"/>
    <col min="6919" max="6919" width="15" style="1" customWidth="1"/>
    <col min="6920" max="6920" width="12.3046875" style="1" customWidth="1"/>
    <col min="6921" max="7167" width="8.84375" style="1"/>
    <col min="7168" max="7168" width="29.69140625" style="1" bestFit="1" customWidth="1"/>
    <col min="7169" max="7171" width="11.84375" style="1" customWidth="1"/>
    <col min="7172" max="7173" width="8.84375" style="1"/>
    <col min="7174" max="7174" width="14.07421875" style="1" customWidth="1"/>
    <col min="7175" max="7175" width="15" style="1" customWidth="1"/>
    <col min="7176" max="7176" width="12.3046875" style="1" customWidth="1"/>
    <col min="7177" max="7423" width="8.84375" style="1"/>
    <col min="7424" max="7424" width="29.69140625" style="1" bestFit="1" customWidth="1"/>
    <col min="7425" max="7427" width="11.84375" style="1" customWidth="1"/>
    <col min="7428" max="7429" width="8.84375" style="1"/>
    <col min="7430" max="7430" width="14.07421875" style="1" customWidth="1"/>
    <col min="7431" max="7431" width="15" style="1" customWidth="1"/>
    <col min="7432" max="7432" width="12.3046875" style="1" customWidth="1"/>
    <col min="7433" max="7679" width="8.84375" style="1"/>
    <col min="7680" max="7680" width="29.69140625" style="1" bestFit="1" customWidth="1"/>
    <col min="7681" max="7683" width="11.84375" style="1" customWidth="1"/>
    <col min="7684" max="7685" width="8.84375" style="1"/>
    <col min="7686" max="7686" width="14.07421875" style="1" customWidth="1"/>
    <col min="7687" max="7687" width="15" style="1" customWidth="1"/>
    <col min="7688" max="7688" width="12.3046875" style="1" customWidth="1"/>
    <col min="7689" max="7935" width="8.84375" style="1"/>
    <col min="7936" max="7936" width="29.69140625" style="1" bestFit="1" customWidth="1"/>
    <col min="7937" max="7939" width="11.84375" style="1" customWidth="1"/>
    <col min="7940" max="7941" width="8.84375" style="1"/>
    <col min="7942" max="7942" width="14.07421875" style="1" customWidth="1"/>
    <col min="7943" max="7943" width="15" style="1" customWidth="1"/>
    <col min="7944" max="7944" width="12.3046875" style="1" customWidth="1"/>
    <col min="7945" max="8191" width="8.84375" style="1"/>
    <col min="8192" max="8192" width="29.69140625" style="1" bestFit="1" customWidth="1"/>
    <col min="8193" max="8195" width="11.84375" style="1" customWidth="1"/>
    <col min="8196" max="8197" width="8.84375" style="1"/>
    <col min="8198" max="8198" width="14.07421875" style="1" customWidth="1"/>
    <col min="8199" max="8199" width="15" style="1" customWidth="1"/>
    <col min="8200" max="8200" width="12.3046875" style="1" customWidth="1"/>
    <col min="8201" max="8447" width="8.84375" style="1"/>
    <col min="8448" max="8448" width="29.69140625" style="1" bestFit="1" customWidth="1"/>
    <col min="8449" max="8451" width="11.84375" style="1" customWidth="1"/>
    <col min="8452" max="8453" width="8.84375" style="1"/>
    <col min="8454" max="8454" width="14.07421875" style="1" customWidth="1"/>
    <col min="8455" max="8455" width="15" style="1" customWidth="1"/>
    <col min="8456" max="8456" width="12.3046875" style="1" customWidth="1"/>
    <col min="8457" max="8703" width="8.84375" style="1"/>
    <col min="8704" max="8704" width="29.69140625" style="1" bestFit="1" customWidth="1"/>
    <col min="8705" max="8707" width="11.84375" style="1" customWidth="1"/>
    <col min="8708" max="8709" width="8.84375" style="1"/>
    <col min="8710" max="8710" width="14.07421875" style="1" customWidth="1"/>
    <col min="8711" max="8711" width="15" style="1" customWidth="1"/>
    <col min="8712" max="8712" width="12.3046875" style="1" customWidth="1"/>
    <col min="8713" max="8959" width="8.84375" style="1"/>
    <col min="8960" max="8960" width="29.69140625" style="1" bestFit="1" customWidth="1"/>
    <col min="8961" max="8963" width="11.84375" style="1" customWidth="1"/>
    <col min="8964" max="8965" width="8.84375" style="1"/>
    <col min="8966" max="8966" width="14.07421875" style="1" customWidth="1"/>
    <col min="8967" max="8967" width="15" style="1" customWidth="1"/>
    <col min="8968" max="8968" width="12.3046875" style="1" customWidth="1"/>
    <col min="8969" max="9215" width="8.84375" style="1"/>
    <col min="9216" max="9216" width="29.69140625" style="1" bestFit="1" customWidth="1"/>
    <col min="9217" max="9219" width="11.84375" style="1" customWidth="1"/>
    <col min="9220" max="9221" width="8.84375" style="1"/>
    <col min="9222" max="9222" width="14.07421875" style="1" customWidth="1"/>
    <col min="9223" max="9223" width="15" style="1" customWidth="1"/>
    <col min="9224" max="9224" width="12.3046875" style="1" customWidth="1"/>
    <col min="9225" max="9471" width="8.84375" style="1"/>
    <col min="9472" max="9472" width="29.69140625" style="1" bestFit="1" customWidth="1"/>
    <col min="9473" max="9475" width="11.84375" style="1" customWidth="1"/>
    <col min="9476" max="9477" width="8.84375" style="1"/>
    <col min="9478" max="9478" width="14.07421875" style="1" customWidth="1"/>
    <col min="9479" max="9479" width="15" style="1" customWidth="1"/>
    <col min="9480" max="9480" width="12.3046875" style="1" customWidth="1"/>
    <col min="9481" max="9727" width="8.84375" style="1"/>
    <col min="9728" max="9728" width="29.69140625" style="1" bestFit="1" customWidth="1"/>
    <col min="9729" max="9731" width="11.84375" style="1" customWidth="1"/>
    <col min="9732" max="9733" width="8.84375" style="1"/>
    <col min="9734" max="9734" width="14.07421875" style="1" customWidth="1"/>
    <col min="9735" max="9735" width="15" style="1" customWidth="1"/>
    <col min="9736" max="9736" width="12.3046875" style="1" customWidth="1"/>
    <col min="9737" max="9983" width="8.84375" style="1"/>
    <col min="9984" max="9984" width="29.69140625" style="1" bestFit="1" customWidth="1"/>
    <col min="9985" max="9987" width="11.84375" style="1" customWidth="1"/>
    <col min="9988" max="9989" width="8.84375" style="1"/>
    <col min="9990" max="9990" width="14.07421875" style="1" customWidth="1"/>
    <col min="9991" max="9991" width="15" style="1" customWidth="1"/>
    <col min="9992" max="9992" width="12.3046875" style="1" customWidth="1"/>
    <col min="9993" max="10239" width="8.84375" style="1"/>
    <col min="10240" max="10240" width="29.69140625" style="1" bestFit="1" customWidth="1"/>
    <col min="10241" max="10243" width="11.84375" style="1" customWidth="1"/>
    <col min="10244" max="10245" width="8.84375" style="1"/>
    <col min="10246" max="10246" width="14.07421875" style="1" customWidth="1"/>
    <col min="10247" max="10247" width="15" style="1" customWidth="1"/>
    <col min="10248" max="10248" width="12.3046875" style="1" customWidth="1"/>
    <col min="10249" max="10495" width="8.84375" style="1"/>
    <col min="10496" max="10496" width="29.69140625" style="1" bestFit="1" customWidth="1"/>
    <col min="10497" max="10499" width="11.84375" style="1" customWidth="1"/>
    <col min="10500" max="10501" width="8.84375" style="1"/>
    <col min="10502" max="10502" width="14.07421875" style="1" customWidth="1"/>
    <col min="10503" max="10503" width="15" style="1" customWidth="1"/>
    <col min="10504" max="10504" width="12.3046875" style="1" customWidth="1"/>
    <col min="10505" max="10751" width="8.84375" style="1"/>
    <col min="10752" max="10752" width="29.69140625" style="1" bestFit="1" customWidth="1"/>
    <col min="10753" max="10755" width="11.84375" style="1" customWidth="1"/>
    <col min="10756" max="10757" width="8.84375" style="1"/>
    <col min="10758" max="10758" width="14.07421875" style="1" customWidth="1"/>
    <col min="10759" max="10759" width="15" style="1" customWidth="1"/>
    <col min="10760" max="10760" width="12.3046875" style="1" customWidth="1"/>
    <col min="10761" max="11007" width="8.84375" style="1"/>
    <col min="11008" max="11008" width="29.69140625" style="1" bestFit="1" customWidth="1"/>
    <col min="11009" max="11011" width="11.84375" style="1" customWidth="1"/>
    <col min="11012" max="11013" width="8.84375" style="1"/>
    <col min="11014" max="11014" width="14.07421875" style="1" customWidth="1"/>
    <col min="11015" max="11015" width="15" style="1" customWidth="1"/>
    <col min="11016" max="11016" width="12.3046875" style="1" customWidth="1"/>
    <col min="11017" max="11263" width="8.84375" style="1"/>
    <col min="11264" max="11264" width="29.69140625" style="1" bestFit="1" customWidth="1"/>
    <col min="11265" max="11267" width="11.84375" style="1" customWidth="1"/>
    <col min="11268" max="11269" width="8.84375" style="1"/>
    <col min="11270" max="11270" width="14.07421875" style="1" customWidth="1"/>
    <col min="11271" max="11271" width="15" style="1" customWidth="1"/>
    <col min="11272" max="11272" width="12.3046875" style="1" customWidth="1"/>
    <col min="11273" max="11519" width="8.84375" style="1"/>
    <col min="11520" max="11520" width="29.69140625" style="1" bestFit="1" customWidth="1"/>
    <col min="11521" max="11523" width="11.84375" style="1" customWidth="1"/>
    <col min="11524" max="11525" width="8.84375" style="1"/>
    <col min="11526" max="11526" width="14.07421875" style="1" customWidth="1"/>
    <col min="11527" max="11527" width="15" style="1" customWidth="1"/>
    <col min="11528" max="11528" width="12.3046875" style="1" customWidth="1"/>
    <col min="11529" max="11775" width="8.84375" style="1"/>
    <col min="11776" max="11776" width="29.69140625" style="1" bestFit="1" customWidth="1"/>
    <col min="11777" max="11779" width="11.84375" style="1" customWidth="1"/>
    <col min="11780" max="11781" width="8.84375" style="1"/>
    <col min="11782" max="11782" width="14.07421875" style="1" customWidth="1"/>
    <col min="11783" max="11783" width="15" style="1" customWidth="1"/>
    <col min="11784" max="11784" width="12.3046875" style="1" customWidth="1"/>
    <col min="11785" max="12031" width="8.84375" style="1"/>
    <col min="12032" max="12032" width="29.69140625" style="1" bestFit="1" customWidth="1"/>
    <col min="12033" max="12035" width="11.84375" style="1" customWidth="1"/>
    <col min="12036" max="12037" width="8.84375" style="1"/>
    <col min="12038" max="12038" width="14.07421875" style="1" customWidth="1"/>
    <col min="12039" max="12039" width="15" style="1" customWidth="1"/>
    <col min="12040" max="12040" width="12.3046875" style="1" customWidth="1"/>
    <col min="12041" max="12287" width="8.84375" style="1"/>
    <col min="12288" max="12288" width="29.69140625" style="1" bestFit="1" customWidth="1"/>
    <col min="12289" max="12291" width="11.84375" style="1" customWidth="1"/>
    <col min="12292" max="12293" width="8.84375" style="1"/>
    <col min="12294" max="12294" width="14.07421875" style="1" customWidth="1"/>
    <col min="12295" max="12295" width="15" style="1" customWidth="1"/>
    <col min="12296" max="12296" width="12.3046875" style="1" customWidth="1"/>
    <col min="12297" max="12543" width="8.84375" style="1"/>
    <col min="12544" max="12544" width="29.69140625" style="1" bestFit="1" customWidth="1"/>
    <col min="12545" max="12547" width="11.84375" style="1" customWidth="1"/>
    <col min="12548" max="12549" width="8.84375" style="1"/>
    <col min="12550" max="12550" width="14.07421875" style="1" customWidth="1"/>
    <col min="12551" max="12551" width="15" style="1" customWidth="1"/>
    <col min="12552" max="12552" width="12.3046875" style="1" customWidth="1"/>
    <col min="12553" max="12799" width="8.84375" style="1"/>
    <col min="12800" max="12800" width="29.69140625" style="1" bestFit="1" customWidth="1"/>
    <col min="12801" max="12803" width="11.84375" style="1" customWidth="1"/>
    <col min="12804" max="12805" width="8.84375" style="1"/>
    <col min="12806" max="12806" width="14.07421875" style="1" customWidth="1"/>
    <col min="12807" max="12807" width="15" style="1" customWidth="1"/>
    <col min="12808" max="12808" width="12.3046875" style="1" customWidth="1"/>
    <col min="12809" max="13055" width="8.84375" style="1"/>
    <col min="13056" max="13056" width="29.69140625" style="1" bestFit="1" customWidth="1"/>
    <col min="13057" max="13059" width="11.84375" style="1" customWidth="1"/>
    <col min="13060" max="13061" width="8.84375" style="1"/>
    <col min="13062" max="13062" width="14.07421875" style="1" customWidth="1"/>
    <col min="13063" max="13063" width="15" style="1" customWidth="1"/>
    <col min="13064" max="13064" width="12.3046875" style="1" customWidth="1"/>
    <col min="13065" max="13311" width="8.84375" style="1"/>
    <col min="13312" max="13312" width="29.69140625" style="1" bestFit="1" customWidth="1"/>
    <col min="13313" max="13315" width="11.84375" style="1" customWidth="1"/>
    <col min="13316" max="13317" width="8.84375" style="1"/>
    <col min="13318" max="13318" width="14.07421875" style="1" customWidth="1"/>
    <col min="13319" max="13319" width="15" style="1" customWidth="1"/>
    <col min="13320" max="13320" width="12.3046875" style="1" customWidth="1"/>
    <col min="13321" max="13567" width="8.84375" style="1"/>
    <col min="13568" max="13568" width="29.69140625" style="1" bestFit="1" customWidth="1"/>
    <col min="13569" max="13571" width="11.84375" style="1" customWidth="1"/>
    <col min="13572" max="13573" width="8.84375" style="1"/>
    <col min="13574" max="13574" width="14.07421875" style="1" customWidth="1"/>
    <col min="13575" max="13575" width="15" style="1" customWidth="1"/>
    <col min="13576" max="13576" width="12.3046875" style="1" customWidth="1"/>
    <col min="13577" max="13823" width="8.84375" style="1"/>
    <col min="13824" max="13824" width="29.69140625" style="1" bestFit="1" customWidth="1"/>
    <col min="13825" max="13827" width="11.84375" style="1" customWidth="1"/>
    <col min="13828" max="13829" width="8.84375" style="1"/>
    <col min="13830" max="13830" width="14.07421875" style="1" customWidth="1"/>
    <col min="13831" max="13831" width="15" style="1" customWidth="1"/>
    <col min="13832" max="13832" width="12.3046875" style="1" customWidth="1"/>
    <col min="13833" max="14079" width="8.84375" style="1"/>
    <col min="14080" max="14080" width="29.69140625" style="1" bestFit="1" customWidth="1"/>
    <col min="14081" max="14083" width="11.84375" style="1" customWidth="1"/>
    <col min="14084" max="14085" width="8.84375" style="1"/>
    <col min="14086" max="14086" width="14.07421875" style="1" customWidth="1"/>
    <col min="14087" max="14087" width="15" style="1" customWidth="1"/>
    <col min="14088" max="14088" width="12.3046875" style="1" customWidth="1"/>
    <col min="14089" max="14335" width="8.84375" style="1"/>
    <col min="14336" max="14336" width="29.69140625" style="1" bestFit="1" customWidth="1"/>
    <col min="14337" max="14339" width="11.84375" style="1" customWidth="1"/>
    <col min="14340" max="14341" width="8.84375" style="1"/>
    <col min="14342" max="14342" width="14.07421875" style="1" customWidth="1"/>
    <col min="14343" max="14343" width="15" style="1" customWidth="1"/>
    <col min="14344" max="14344" width="12.3046875" style="1" customWidth="1"/>
    <col min="14345" max="14591" width="8.84375" style="1"/>
    <col min="14592" max="14592" width="29.69140625" style="1" bestFit="1" customWidth="1"/>
    <col min="14593" max="14595" width="11.84375" style="1" customWidth="1"/>
    <col min="14596" max="14597" width="8.84375" style="1"/>
    <col min="14598" max="14598" width="14.07421875" style="1" customWidth="1"/>
    <col min="14599" max="14599" width="15" style="1" customWidth="1"/>
    <col min="14600" max="14600" width="12.3046875" style="1" customWidth="1"/>
    <col min="14601" max="14847" width="8.84375" style="1"/>
    <col min="14848" max="14848" width="29.69140625" style="1" bestFit="1" customWidth="1"/>
    <col min="14849" max="14851" width="11.84375" style="1" customWidth="1"/>
    <col min="14852" max="14853" width="8.84375" style="1"/>
    <col min="14854" max="14854" width="14.07421875" style="1" customWidth="1"/>
    <col min="14855" max="14855" width="15" style="1" customWidth="1"/>
    <col min="14856" max="14856" width="12.3046875" style="1" customWidth="1"/>
    <col min="14857" max="15103" width="8.84375" style="1"/>
    <col min="15104" max="15104" width="29.69140625" style="1" bestFit="1" customWidth="1"/>
    <col min="15105" max="15107" width="11.84375" style="1" customWidth="1"/>
    <col min="15108" max="15109" width="8.84375" style="1"/>
    <col min="15110" max="15110" width="14.07421875" style="1" customWidth="1"/>
    <col min="15111" max="15111" width="15" style="1" customWidth="1"/>
    <col min="15112" max="15112" width="12.3046875" style="1" customWidth="1"/>
    <col min="15113" max="15359" width="8.84375" style="1"/>
    <col min="15360" max="15360" width="29.69140625" style="1" bestFit="1" customWidth="1"/>
    <col min="15361" max="15363" width="11.84375" style="1" customWidth="1"/>
    <col min="15364" max="15365" width="8.84375" style="1"/>
    <col min="15366" max="15366" width="14.07421875" style="1" customWidth="1"/>
    <col min="15367" max="15367" width="15" style="1" customWidth="1"/>
    <col min="15368" max="15368" width="12.3046875" style="1" customWidth="1"/>
    <col min="15369" max="15615" width="8.84375" style="1"/>
    <col min="15616" max="15616" width="29.69140625" style="1" bestFit="1" customWidth="1"/>
    <col min="15617" max="15619" width="11.84375" style="1" customWidth="1"/>
    <col min="15620" max="15621" width="8.84375" style="1"/>
    <col min="15622" max="15622" width="14.07421875" style="1" customWidth="1"/>
    <col min="15623" max="15623" width="15" style="1" customWidth="1"/>
    <col min="15624" max="15624" width="12.3046875" style="1" customWidth="1"/>
    <col min="15625" max="15871" width="8.84375" style="1"/>
    <col min="15872" max="15872" width="29.69140625" style="1" bestFit="1" customWidth="1"/>
    <col min="15873" max="15875" width="11.84375" style="1" customWidth="1"/>
    <col min="15876" max="15877" width="8.84375" style="1"/>
    <col min="15878" max="15878" width="14.07421875" style="1" customWidth="1"/>
    <col min="15879" max="15879" width="15" style="1" customWidth="1"/>
    <col min="15880" max="15880" width="12.3046875" style="1" customWidth="1"/>
    <col min="15881" max="16127" width="8.84375" style="1"/>
    <col min="16128" max="16128" width="29.69140625" style="1" bestFit="1" customWidth="1"/>
    <col min="16129" max="16131" width="11.84375" style="1" customWidth="1"/>
    <col min="16132" max="16133" width="8.84375" style="1"/>
    <col min="16134" max="16134" width="14.07421875" style="1" customWidth="1"/>
    <col min="16135" max="16135" width="15" style="1" customWidth="1"/>
    <col min="16136" max="16136" width="12.3046875" style="1" customWidth="1"/>
    <col min="16137" max="16384" width="8.84375" style="1"/>
  </cols>
  <sheetData>
    <row r="2" spans="1:15" ht="15.45" x14ac:dyDescent="0.4">
      <c r="D2" s="2" t="s">
        <v>141</v>
      </c>
    </row>
    <row r="3" spans="1:15" ht="12.9" x14ac:dyDescent="0.35">
      <c r="D3" s="5" t="s">
        <v>1</v>
      </c>
    </row>
    <row r="4" spans="1:15" ht="12.9" x14ac:dyDescent="0.35">
      <c r="D4" s="6" t="s">
        <v>2</v>
      </c>
    </row>
    <row r="5" spans="1:15" x14ac:dyDescent="0.3">
      <c r="D5" s="75"/>
    </row>
    <row r="6" spans="1:15" ht="15.45" x14ac:dyDescent="0.4">
      <c r="E6" s="142" t="s">
        <v>142</v>
      </c>
      <c r="F6" s="142"/>
      <c r="G6" s="142"/>
      <c r="H6" s="142"/>
      <c r="I6" s="142"/>
      <c r="K6" s="142" t="s">
        <v>143</v>
      </c>
      <c r="L6" s="142"/>
      <c r="M6" s="142"/>
      <c r="N6" s="142"/>
      <c r="O6" s="142"/>
    </row>
    <row r="7" spans="1:15" ht="15" customHeight="1" x14ac:dyDescent="0.4">
      <c r="E7" s="143" t="s">
        <v>144</v>
      </c>
      <c r="F7" s="143"/>
      <c r="G7" s="143"/>
      <c r="H7" s="143"/>
      <c r="I7" s="143"/>
      <c r="K7" s="144" t="s">
        <v>145</v>
      </c>
      <c r="L7" s="144"/>
      <c r="M7" s="144"/>
      <c r="N7" s="144"/>
      <c r="O7" s="144"/>
    </row>
    <row r="8" spans="1:15" ht="62.15" x14ac:dyDescent="0.3">
      <c r="D8" s="76" t="s">
        <v>146</v>
      </c>
      <c r="E8" s="9" t="s">
        <v>147</v>
      </c>
      <c r="F8" s="9" t="s">
        <v>148</v>
      </c>
      <c r="G8" s="9" t="s">
        <v>137</v>
      </c>
      <c r="H8" s="9" t="s">
        <v>149</v>
      </c>
      <c r="I8" s="9" t="s">
        <v>150</v>
      </c>
      <c r="J8" s="77"/>
      <c r="K8" s="9" t="s">
        <v>135</v>
      </c>
      <c r="L8" s="9" t="s">
        <v>148</v>
      </c>
      <c r="M8" s="9" t="s">
        <v>137</v>
      </c>
      <c r="N8" s="9" t="s">
        <v>149</v>
      </c>
      <c r="O8" s="9" t="s">
        <v>151</v>
      </c>
    </row>
    <row r="9" spans="1:15" ht="14.6" x14ac:dyDescent="0.4">
      <c r="A9" s="13" t="s">
        <v>152</v>
      </c>
      <c r="D9" s="67" t="s">
        <v>92</v>
      </c>
      <c r="E9" s="78">
        <v>109.47239999999999</v>
      </c>
      <c r="F9" s="78">
        <v>0</v>
      </c>
      <c r="G9" s="78"/>
      <c r="H9" s="78"/>
      <c r="I9" s="78">
        <v>109.47239999999999</v>
      </c>
      <c r="K9" s="78">
        <v>151.16647999999998</v>
      </c>
      <c r="L9" s="78">
        <v>0</v>
      </c>
      <c r="M9" s="78"/>
      <c r="N9" s="78"/>
      <c r="O9" s="78">
        <v>151.16647999999998</v>
      </c>
    </row>
    <row r="10" spans="1:15" ht="14.6" x14ac:dyDescent="0.4">
      <c r="A10" s="79" t="s">
        <v>153</v>
      </c>
      <c r="D10" s="67" t="s">
        <v>94</v>
      </c>
      <c r="E10" s="78">
        <v>328.46552000000003</v>
      </c>
      <c r="F10" s="78">
        <v>0</v>
      </c>
      <c r="G10" s="78"/>
      <c r="H10" s="78"/>
      <c r="I10" s="78">
        <v>328.46552000000003</v>
      </c>
      <c r="K10" s="78">
        <v>464.15749</v>
      </c>
      <c r="L10" s="78">
        <v>0</v>
      </c>
      <c r="M10" s="78"/>
      <c r="N10" s="78"/>
      <c r="O10" s="78">
        <v>464.15749</v>
      </c>
    </row>
    <row r="11" spans="1:15" ht="14.6" x14ac:dyDescent="0.4">
      <c r="A11" s="79" t="s">
        <v>154</v>
      </c>
      <c r="D11" s="67" t="s">
        <v>96</v>
      </c>
      <c r="E11" s="78">
        <v>567.68941000000007</v>
      </c>
      <c r="F11" s="78">
        <v>420.27300000000002</v>
      </c>
      <c r="G11" s="78"/>
      <c r="H11" s="78"/>
      <c r="I11" s="78">
        <v>987.96241000000009</v>
      </c>
      <c r="K11" s="78">
        <v>747.09551999999996</v>
      </c>
      <c r="L11" s="78">
        <v>560.36400000000003</v>
      </c>
      <c r="M11" s="78"/>
      <c r="N11" s="78"/>
      <c r="O11" s="78">
        <v>1307.4595199999999</v>
      </c>
    </row>
    <row r="12" spans="1:15" ht="14.6" x14ac:dyDescent="0.4">
      <c r="A12" s="79" t="s">
        <v>155</v>
      </c>
      <c r="D12" s="67" t="s">
        <v>98</v>
      </c>
      <c r="E12" s="78">
        <v>1771.2227440000004</v>
      </c>
      <c r="F12" s="78">
        <v>3593.9314959999997</v>
      </c>
      <c r="G12" s="78"/>
      <c r="H12" s="78"/>
      <c r="I12" s="78">
        <v>5365.1542399999998</v>
      </c>
      <c r="K12" s="78">
        <v>2143.0305639999997</v>
      </c>
      <c r="L12" s="78">
        <v>5543.9199760000001</v>
      </c>
      <c r="M12" s="78">
        <v>0</v>
      </c>
      <c r="N12" s="78"/>
      <c r="O12" s="78">
        <v>7686.9505399999998</v>
      </c>
    </row>
    <row r="13" spans="1:15" ht="14.6" x14ac:dyDescent="0.4">
      <c r="A13" s="79" t="s">
        <v>156</v>
      </c>
      <c r="D13" s="67" t="s">
        <v>157</v>
      </c>
      <c r="E13" s="78">
        <v>0</v>
      </c>
      <c r="F13" s="78">
        <v>0</v>
      </c>
      <c r="G13" s="78"/>
      <c r="H13" s="78"/>
      <c r="I13" s="78">
        <v>0</v>
      </c>
      <c r="K13" s="78">
        <v>0</v>
      </c>
      <c r="L13" s="78">
        <v>0</v>
      </c>
      <c r="M13" s="78"/>
      <c r="N13" s="78"/>
      <c r="O13" s="78">
        <v>0</v>
      </c>
    </row>
    <row r="14" spans="1:15" ht="14.6" x14ac:dyDescent="0.4">
      <c r="A14" s="79" t="s">
        <v>158</v>
      </c>
      <c r="D14" s="67" t="s">
        <v>159</v>
      </c>
      <c r="E14" s="78">
        <v>0</v>
      </c>
      <c r="F14" s="78">
        <v>0</v>
      </c>
      <c r="G14" s="78"/>
      <c r="H14" s="78"/>
      <c r="I14" s="78">
        <v>0</v>
      </c>
      <c r="K14" s="78">
        <v>0</v>
      </c>
      <c r="L14" s="78">
        <v>0</v>
      </c>
      <c r="M14" s="78"/>
      <c r="N14" s="78"/>
      <c r="O14" s="78">
        <v>0</v>
      </c>
    </row>
    <row r="15" spans="1:15" ht="14.6" x14ac:dyDescent="0.4">
      <c r="A15" s="79" t="s">
        <v>160</v>
      </c>
      <c r="D15" s="67" t="s">
        <v>161</v>
      </c>
      <c r="E15" s="78">
        <v>0</v>
      </c>
      <c r="F15" s="78">
        <v>0</v>
      </c>
      <c r="G15" s="78"/>
      <c r="H15" s="78"/>
      <c r="I15" s="78">
        <v>0</v>
      </c>
      <c r="K15" s="78">
        <v>0</v>
      </c>
      <c r="L15" s="78">
        <v>0</v>
      </c>
      <c r="M15" s="78"/>
      <c r="N15" s="78"/>
      <c r="O15" s="78">
        <v>0</v>
      </c>
    </row>
    <row r="16" spans="1:15" ht="14.6" x14ac:dyDescent="0.4">
      <c r="A16" s="79" t="s">
        <v>162</v>
      </c>
      <c r="D16" s="67" t="s">
        <v>163</v>
      </c>
      <c r="E16" s="78">
        <v>0</v>
      </c>
      <c r="F16" s="78">
        <v>0</v>
      </c>
      <c r="G16" s="78"/>
      <c r="H16" s="78"/>
      <c r="I16" s="78">
        <v>0</v>
      </c>
      <c r="K16" s="78">
        <v>0</v>
      </c>
      <c r="L16" s="78">
        <v>0</v>
      </c>
      <c r="M16" s="78"/>
      <c r="N16" s="78"/>
      <c r="O16" s="78">
        <v>0</v>
      </c>
    </row>
    <row r="17" spans="1:17" ht="14.6" x14ac:dyDescent="0.4">
      <c r="A17" s="79" t="s">
        <v>164</v>
      </c>
      <c r="D17" s="67" t="s">
        <v>165</v>
      </c>
      <c r="E17" s="78">
        <v>115.413</v>
      </c>
      <c r="F17" s="78">
        <v>1419.5946199999998</v>
      </c>
      <c r="G17" s="78"/>
      <c r="H17" s="78"/>
      <c r="I17" s="78">
        <v>1535.0076199999999</v>
      </c>
      <c r="K17" s="78">
        <v>159.47399999999999</v>
      </c>
      <c r="L17" s="78">
        <v>1929.2746800000002</v>
      </c>
      <c r="M17" s="78"/>
      <c r="N17" s="78"/>
      <c r="O17" s="78">
        <v>2088.7486800000001</v>
      </c>
    </row>
    <row r="18" spans="1:17" ht="14.6" x14ac:dyDescent="0.4">
      <c r="A18" s="79" t="s">
        <v>166</v>
      </c>
      <c r="D18" s="67" t="s">
        <v>167</v>
      </c>
      <c r="E18" s="78">
        <v>0</v>
      </c>
      <c r="F18" s="78">
        <v>0</v>
      </c>
      <c r="G18" s="78"/>
      <c r="H18" s="78"/>
      <c r="I18" s="78">
        <v>0</v>
      </c>
      <c r="K18" s="78">
        <v>0</v>
      </c>
      <c r="L18" s="78">
        <v>0</v>
      </c>
      <c r="M18" s="78"/>
      <c r="N18" s="78"/>
      <c r="O18" s="78">
        <v>0</v>
      </c>
    </row>
    <row r="19" spans="1:17" ht="14.6" x14ac:dyDescent="0.4">
      <c r="A19" s="79" t="s">
        <v>168</v>
      </c>
      <c r="D19" s="67" t="s">
        <v>169</v>
      </c>
      <c r="E19" s="78">
        <v>0</v>
      </c>
      <c r="F19" s="78">
        <v>0</v>
      </c>
      <c r="G19" s="78"/>
      <c r="H19" s="78"/>
      <c r="I19" s="78">
        <v>0</v>
      </c>
      <c r="K19" s="78">
        <v>0</v>
      </c>
      <c r="L19" s="78">
        <v>0</v>
      </c>
      <c r="M19" s="78"/>
      <c r="N19" s="78"/>
      <c r="O19" s="78">
        <v>0</v>
      </c>
    </row>
    <row r="20" spans="1:17" ht="14.6" x14ac:dyDescent="0.4">
      <c r="A20" s="79" t="s">
        <v>170</v>
      </c>
      <c r="D20" s="67" t="s">
        <v>171</v>
      </c>
      <c r="E20" s="78">
        <v>0</v>
      </c>
      <c r="F20" s="78">
        <v>0</v>
      </c>
      <c r="G20" s="78"/>
      <c r="H20" s="78"/>
      <c r="I20" s="78">
        <v>0</v>
      </c>
      <c r="K20" s="78">
        <v>0</v>
      </c>
      <c r="L20" s="78">
        <v>0</v>
      </c>
      <c r="M20" s="78"/>
      <c r="N20" s="78"/>
      <c r="O20" s="78">
        <v>0</v>
      </c>
    </row>
    <row r="21" spans="1:17" ht="14.6" x14ac:dyDescent="0.4">
      <c r="A21" s="79" t="s">
        <v>172</v>
      </c>
      <c r="D21" s="67" t="s">
        <v>173</v>
      </c>
      <c r="E21" s="78">
        <v>0</v>
      </c>
      <c r="F21" s="78">
        <v>0</v>
      </c>
      <c r="G21" s="78"/>
      <c r="H21" s="78"/>
      <c r="I21" s="78">
        <v>0</v>
      </c>
      <c r="K21" s="78">
        <v>0</v>
      </c>
      <c r="L21" s="78">
        <v>0</v>
      </c>
      <c r="M21" s="78"/>
      <c r="N21" s="78"/>
      <c r="O21" s="78">
        <v>0</v>
      </c>
    </row>
    <row r="22" spans="1:17" ht="14.6" x14ac:dyDescent="0.4">
      <c r="A22" s="79" t="s">
        <v>174</v>
      </c>
      <c r="D22" s="67" t="s">
        <v>175</v>
      </c>
      <c r="E22" s="78">
        <v>0</v>
      </c>
      <c r="F22" s="78">
        <v>0</v>
      </c>
      <c r="G22" s="78"/>
      <c r="H22" s="78"/>
      <c r="I22" s="78">
        <v>0</v>
      </c>
      <c r="K22" s="78">
        <v>0</v>
      </c>
      <c r="L22" s="78">
        <v>0</v>
      </c>
      <c r="M22" s="78"/>
      <c r="N22" s="78"/>
      <c r="O22" s="78">
        <v>0</v>
      </c>
    </row>
    <row r="23" spans="1:17" ht="14.6" x14ac:dyDescent="0.4">
      <c r="A23" s="79" t="s">
        <v>176</v>
      </c>
      <c r="D23" s="67" t="s">
        <v>177</v>
      </c>
      <c r="E23" s="78">
        <v>0</v>
      </c>
      <c r="F23" s="78">
        <v>0</v>
      </c>
      <c r="G23" s="78"/>
      <c r="H23" s="78"/>
      <c r="I23" s="78">
        <v>0</v>
      </c>
      <c r="K23" s="78">
        <v>0</v>
      </c>
      <c r="L23" s="78">
        <v>0</v>
      </c>
      <c r="M23" s="78"/>
      <c r="N23" s="78"/>
      <c r="O23" s="78">
        <v>0</v>
      </c>
      <c r="Q23" s="80"/>
    </row>
    <row r="24" spans="1:17" ht="14.6" x14ac:dyDescent="0.4">
      <c r="A24" s="79" t="s">
        <v>178</v>
      </c>
      <c r="D24" s="67" t="s">
        <v>179</v>
      </c>
      <c r="E24" s="78">
        <v>13.179600000000001</v>
      </c>
      <c r="F24" s="78">
        <v>0</v>
      </c>
      <c r="G24" s="78"/>
      <c r="H24" s="78"/>
      <c r="I24" s="78">
        <v>13.179600000000001</v>
      </c>
      <c r="K24" s="78">
        <v>44.393599999999999</v>
      </c>
      <c r="L24" s="78">
        <v>0</v>
      </c>
      <c r="M24" s="78"/>
      <c r="N24" s="78"/>
      <c r="O24" s="78">
        <v>44.393599999999999</v>
      </c>
      <c r="Q24" s="80"/>
    </row>
    <row r="25" spans="1:17" ht="14.6" x14ac:dyDescent="0.4">
      <c r="A25" s="79" t="s">
        <v>180</v>
      </c>
      <c r="D25" s="67" t="s">
        <v>181</v>
      </c>
      <c r="E25" s="78">
        <v>180.25659999999999</v>
      </c>
      <c r="F25" s="78">
        <v>0</v>
      </c>
      <c r="G25" s="78"/>
      <c r="H25" s="78"/>
      <c r="I25" s="78">
        <v>180.25659999999999</v>
      </c>
      <c r="K25" s="78">
        <v>200.59844000000001</v>
      </c>
      <c r="L25" s="78">
        <v>0</v>
      </c>
      <c r="M25" s="78"/>
      <c r="N25" s="78"/>
      <c r="O25" s="78">
        <v>200.59844000000001</v>
      </c>
      <c r="Q25" s="80"/>
    </row>
    <row r="26" spans="1:17" x14ac:dyDescent="0.3">
      <c r="A26" s="79" t="s">
        <v>182</v>
      </c>
      <c r="D26" s="81" t="s">
        <v>183</v>
      </c>
      <c r="E26" s="78">
        <v>0</v>
      </c>
      <c r="F26" s="78">
        <v>0</v>
      </c>
      <c r="G26" s="78"/>
      <c r="H26" s="78"/>
      <c r="I26" s="78">
        <v>0</v>
      </c>
      <c r="K26" s="78">
        <v>0</v>
      </c>
      <c r="L26" s="78">
        <v>0</v>
      </c>
      <c r="M26" s="78"/>
      <c r="N26" s="78"/>
      <c r="O26" s="78">
        <v>0</v>
      </c>
      <c r="Q26" s="80"/>
    </row>
    <row r="27" spans="1:17" x14ac:dyDescent="0.3">
      <c r="A27" s="79" t="s">
        <v>184</v>
      </c>
      <c r="D27" s="81" t="s">
        <v>185</v>
      </c>
      <c r="E27" s="78">
        <v>91.140539999999987</v>
      </c>
      <c r="F27" s="78">
        <v>0</v>
      </c>
      <c r="G27" s="78"/>
      <c r="H27" s="78"/>
      <c r="I27" s="78">
        <v>91.140539999999987</v>
      </c>
      <c r="K27" s="78">
        <v>142.99965</v>
      </c>
      <c r="L27" s="78">
        <v>0</v>
      </c>
      <c r="M27" s="78"/>
      <c r="N27" s="78"/>
      <c r="O27" s="78">
        <v>142.99965</v>
      </c>
      <c r="Q27" s="80"/>
    </row>
    <row r="28" spans="1:17" x14ac:dyDescent="0.3">
      <c r="A28" s="79" t="s">
        <v>186</v>
      </c>
      <c r="D28" s="81" t="s">
        <v>187</v>
      </c>
      <c r="E28" s="78">
        <v>0</v>
      </c>
      <c r="F28" s="78">
        <v>253.07</v>
      </c>
      <c r="G28" s="78"/>
      <c r="H28" s="78"/>
      <c r="I28" s="78">
        <v>253.07</v>
      </c>
      <c r="K28" s="78">
        <v>0</v>
      </c>
      <c r="L28" s="78">
        <v>253.07</v>
      </c>
      <c r="M28" s="78"/>
      <c r="N28" s="78"/>
      <c r="O28" s="78">
        <v>253.07</v>
      </c>
      <c r="Q28" s="80"/>
    </row>
    <row r="29" spans="1:17" x14ac:dyDescent="0.3">
      <c r="A29" s="79" t="s">
        <v>188</v>
      </c>
      <c r="D29" s="81" t="s">
        <v>189</v>
      </c>
      <c r="E29" s="78"/>
      <c r="F29" s="78">
        <v>0</v>
      </c>
      <c r="G29" s="78"/>
      <c r="H29" s="78"/>
      <c r="I29" s="78">
        <v>0</v>
      </c>
      <c r="K29" s="78"/>
      <c r="L29" s="78">
        <v>177.12</v>
      </c>
      <c r="M29" s="78"/>
      <c r="N29" s="78"/>
      <c r="O29" s="78">
        <v>177.12</v>
      </c>
      <c r="Q29" s="80"/>
    </row>
    <row r="30" spans="1:17" x14ac:dyDescent="0.3">
      <c r="A30" s="79" t="s">
        <v>190</v>
      </c>
      <c r="D30" s="81" t="s">
        <v>191</v>
      </c>
      <c r="E30" s="78">
        <v>18.75</v>
      </c>
      <c r="F30" s="78">
        <v>0</v>
      </c>
      <c r="G30" s="78"/>
      <c r="H30" s="78"/>
      <c r="I30" s="78">
        <v>18.75</v>
      </c>
      <c r="K30" s="78">
        <v>21.6</v>
      </c>
      <c r="L30" s="78">
        <v>0</v>
      </c>
      <c r="M30" s="78"/>
      <c r="N30" s="78"/>
      <c r="O30" s="78">
        <v>21.6</v>
      </c>
      <c r="Q30" s="80"/>
    </row>
    <row r="31" spans="1:17" x14ac:dyDescent="0.3">
      <c r="A31" s="79" t="s">
        <v>192</v>
      </c>
      <c r="D31" s="81" t="s">
        <v>193</v>
      </c>
      <c r="E31" s="78">
        <v>0</v>
      </c>
      <c r="F31" s="78">
        <v>0</v>
      </c>
      <c r="G31" s="78"/>
      <c r="H31" s="78"/>
      <c r="I31" s="78">
        <v>0</v>
      </c>
      <c r="K31" s="78">
        <v>35.006</v>
      </c>
      <c r="L31" s="78">
        <v>0</v>
      </c>
      <c r="M31" s="78"/>
      <c r="N31" s="78"/>
      <c r="O31" s="78">
        <v>35.006</v>
      </c>
      <c r="Q31" s="80"/>
    </row>
    <row r="32" spans="1:17" ht="14.6" x14ac:dyDescent="0.4">
      <c r="A32" s="79" t="s">
        <v>194</v>
      </c>
      <c r="D32" s="67" t="s">
        <v>195</v>
      </c>
      <c r="E32" s="78">
        <v>2.3864400000000008</v>
      </c>
      <c r="F32" s="78">
        <v>72.280559999999994</v>
      </c>
      <c r="G32" s="78"/>
      <c r="H32" s="78"/>
      <c r="I32" s="78">
        <v>74.667000000000002</v>
      </c>
      <c r="K32" s="78">
        <v>12.027569999999999</v>
      </c>
      <c r="L32" s="78">
        <v>135.85809</v>
      </c>
      <c r="M32" s="78"/>
      <c r="N32" s="78"/>
      <c r="O32" s="78">
        <v>147.88566</v>
      </c>
    </row>
    <row r="33" spans="1:15" ht="14.6" x14ac:dyDescent="0.4">
      <c r="A33" s="79" t="s">
        <v>196</v>
      </c>
      <c r="D33" s="67" t="s">
        <v>102</v>
      </c>
      <c r="E33" s="78">
        <v>18.701780000000021</v>
      </c>
      <c r="F33" s="78">
        <v>381.57299999999998</v>
      </c>
      <c r="G33" s="78"/>
      <c r="H33" s="78"/>
      <c r="I33" s="78">
        <v>400.27478000000002</v>
      </c>
      <c r="K33" s="78">
        <v>27.191610000000004</v>
      </c>
      <c r="L33" s="78">
        <v>508.76400000000001</v>
      </c>
      <c r="M33" s="78"/>
      <c r="N33" s="78"/>
      <c r="O33" s="78">
        <v>535.95560999999998</v>
      </c>
    </row>
    <row r="34" spans="1:15" ht="14.6" x14ac:dyDescent="0.4">
      <c r="A34" s="79" t="s">
        <v>197</v>
      </c>
      <c r="D34" s="67" t="s">
        <v>104</v>
      </c>
      <c r="E34" s="78">
        <v>0</v>
      </c>
      <c r="F34" s="78">
        <v>98.651680000000013</v>
      </c>
      <c r="G34" s="78"/>
      <c r="H34" s="78"/>
      <c r="I34" s="78">
        <v>98.651680000000013</v>
      </c>
      <c r="K34" s="78">
        <v>0</v>
      </c>
      <c r="L34" s="78">
        <v>132.13905</v>
      </c>
      <c r="M34" s="78"/>
      <c r="N34" s="78"/>
      <c r="O34" s="78">
        <v>132.13905</v>
      </c>
    </row>
    <row r="35" spans="1:15" ht="14.6" x14ac:dyDescent="0.4">
      <c r="A35" s="79" t="s">
        <v>198</v>
      </c>
      <c r="D35" s="67" t="s">
        <v>106</v>
      </c>
      <c r="E35" s="78">
        <v>0</v>
      </c>
      <c r="F35" s="78">
        <v>0</v>
      </c>
      <c r="G35" s="78"/>
      <c r="H35" s="78"/>
      <c r="I35" s="78">
        <v>0</v>
      </c>
      <c r="K35" s="78">
        <v>0</v>
      </c>
      <c r="L35" s="78">
        <v>0</v>
      </c>
      <c r="M35" s="78"/>
      <c r="N35" s="78"/>
      <c r="O35" s="78">
        <v>0</v>
      </c>
    </row>
    <row r="36" spans="1:15" ht="14.6" x14ac:dyDescent="0.4">
      <c r="A36" s="79" t="s">
        <v>199</v>
      </c>
      <c r="D36" s="67" t="s">
        <v>108</v>
      </c>
      <c r="E36" s="78">
        <v>331.5184438</v>
      </c>
      <c r="F36" s="78">
        <v>1412.6815061999996</v>
      </c>
      <c r="G36" s="78"/>
      <c r="H36" s="78"/>
      <c r="I36" s="78">
        <v>1744.1999499999997</v>
      </c>
      <c r="K36" s="78">
        <v>441.4372103</v>
      </c>
      <c r="L36" s="78">
        <v>1890.5292796999997</v>
      </c>
      <c r="M36" s="78"/>
      <c r="N36" s="78"/>
      <c r="O36" s="78">
        <v>2331.9664899999998</v>
      </c>
    </row>
    <row r="37" spans="1:15" ht="14.6" x14ac:dyDescent="0.4">
      <c r="A37" s="79" t="s">
        <v>200</v>
      </c>
      <c r="D37" s="67" t="s">
        <v>201</v>
      </c>
      <c r="E37" s="78">
        <v>0</v>
      </c>
      <c r="F37" s="78">
        <v>111.79728</v>
      </c>
      <c r="G37" s="78"/>
      <c r="H37" s="78"/>
      <c r="I37" s="78">
        <v>111.79728</v>
      </c>
      <c r="K37" s="78">
        <v>0</v>
      </c>
      <c r="L37" s="78">
        <v>148.75845000000001</v>
      </c>
      <c r="M37" s="78"/>
      <c r="N37" s="78"/>
      <c r="O37" s="78">
        <v>148.75845000000001</v>
      </c>
    </row>
    <row r="38" spans="1:15" ht="14.6" x14ac:dyDescent="0.4">
      <c r="A38" s="79" t="s">
        <v>202</v>
      </c>
      <c r="D38" s="67" t="s">
        <v>110</v>
      </c>
      <c r="E38" s="78">
        <v>0</v>
      </c>
      <c r="F38" s="78">
        <v>104.39389999999999</v>
      </c>
      <c r="G38" s="78"/>
      <c r="H38" s="78"/>
      <c r="I38" s="78">
        <v>104.39389999999999</v>
      </c>
      <c r="K38" s="78">
        <v>0</v>
      </c>
      <c r="L38" s="78">
        <v>143.87997999999999</v>
      </c>
      <c r="M38" s="78"/>
      <c r="N38" s="78"/>
      <c r="O38" s="78">
        <v>143.87997999999999</v>
      </c>
    </row>
    <row r="39" spans="1:15" ht="14.6" x14ac:dyDescent="0.4">
      <c r="A39" s="79" t="s">
        <v>203</v>
      </c>
      <c r="D39" s="67" t="s">
        <v>112</v>
      </c>
      <c r="E39" s="78">
        <v>82.645930000000007</v>
      </c>
      <c r="F39" s="78">
        <v>0</v>
      </c>
      <c r="G39" s="78"/>
      <c r="H39" s="78"/>
      <c r="I39" s="78">
        <v>82.645930000000007</v>
      </c>
      <c r="K39" s="78">
        <v>116.65252000000001</v>
      </c>
      <c r="L39" s="78">
        <v>0</v>
      </c>
      <c r="M39" s="78"/>
      <c r="N39" s="78"/>
      <c r="O39" s="78">
        <v>116.65252000000001</v>
      </c>
    </row>
    <row r="40" spans="1:15" ht="14.6" x14ac:dyDescent="0.4">
      <c r="A40" s="79" t="s">
        <v>204</v>
      </c>
      <c r="D40" s="67" t="s">
        <v>114</v>
      </c>
      <c r="E40" s="78">
        <v>303.02859000000001</v>
      </c>
      <c r="F40" s="78">
        <v>0</v>
      </c>
      <c r="G40" s="78"/>
      <c r="H40" s="78"/>
      <c r="I40" s="78">
        <v>303.02859000000001</v>
      </c>
      <c r="K40" s="78">
        <v>409.37897000000009</v>
      </c>
      <c r="L40" s="78">
        <v>0</v>
      </c>
      <c r="M40" s="78"/>
      <c r="N40" s="78"/>
      <c r="O40" s="78">
        <v>409.37897000000009</v>
      </c>
    </row>
    <row r="41" spans="1:15" ht="14.6" x14ac:dyDescent="0.4">
      <c r="A41" s="79" t="s">
        <v>205</v>
      </c>
      <c r="D41" s="67" t="s">
        <v>206</v>
      </c>
      <c r="E41" s="78">
        <v>0</v>
      </c>
      <c r="F41" s="78">
        <v>1239.67382</v>
      </c>
      <c r="G41" s="78">
        <v>-79.473760000000013</v>
      </c>
      <c r="H41" s="78">
        <v>281</v>
      </c>
      <c r="I41" s="78">
        <v>1441.2000599999999</v>
      </c>
      <c r="K41" s="78">
        <v>0</v>
      </c>
      <c r="L41" s="78">
        <v>3837.2450899999985</v>
      </c>
      <c r="M41" s="78"/>
      <c r="N41" s="78">
        <v>380</v>
      </c>
      <c r="O41" s="78">
        <v>19536.245329999998</v>
      </c>
    </row>
    <row r="42" spans="1:15" ht="14.6" x14ac:dyDescent="0.4">
      <c r="A42" s="79" t="s">
        <v>207</v>
      </c>
      <c r="D42" s="67" t="s">
        <v>118</v>
      </c>
      <c r="E42" s="78">
        <v>0</v>
      </c>
      <c r="F42" s="78">
        <v>675.53163999999992</v>
      </c>
      <c r="G42" s="78"/>
      <c r="H42" s="78"/>
      <c r="I42" s="78">
        <v>675.53163999999992</v>
      </c>
      <c r="K42" s="78">
        <v>0</v>
      </c>
      <c r="L42" s="78">
        <v>902.22195999999985</v>
      </c>
      <c r="M42" s="78"/>
      <c r="N42" s="78"/>
      <c r="O42" s="78">
        <v>902.22195999999985</v>
      </c>
    </row>
    <row r="43" spans="1:15" ht="14.6" x14ac:dyDescent="0.4">
      <c r="A43" s="79" t="s">
        <v>208</v>
      </c>
      <c r="D43" s="67" t="s">
        <v>120</v>
      </c>
      <c r="E43" s="78">
        <v>0</v>
      </c>
      <c r="F43" s="78">
        <v>0</v>
      </c>
      <c r="G43" s="78"/>
      <c r="H43" s="78"/>
      <c r="I43" s="78">
        <v>0</v>
      </c>
      <c r="K43" s="78">
        <v>0</v>
      </c>
      <c r="L43" s="78">
        <v>0</v>
      </c>
      <c r="M43" s="78"/>
      <c r="N43" s="78"/>
      <c r="O43" s="78">
        <v>0</v>
      </c>
    </row>
    <row r="44" spans="1:15" ht="14.6" x14ac:dyDescent="0.4">
      <c r="A44" s="79" t="s">
        <v>209</v>
      </c>
      <c r="D44" s="67" t="s">
        <v>122</v>
      </c>
      <c r="E44" s="78">
        <v>157.74478999999999</v>
      </c>
      <c r="F44" s="78">
        <v>0</v>
      </c>
      <c r="G44" s="78"/>
      <c r="H44" s="78"/>
      <c r="I44" s="78">
        <v>157.74478999999999</v>
      </c>
      <c r="K44" s="78">
        <v>212.44942000000003</v>
      </c>
      <c r="L44" s="78">
        <v>0</v>
      </c>
      <c r="M44" s="78"/>
      <c r="N44" s="78"/>
      <c r="O44" s="78">
        <v>212.44942000000003</v>
      </c>
    </row>
    <row r="45" spans="1:15" ht="14.6" x14ac:dyDescent="0.4">
      <c r="A45" s="79" t="s">
        <v>210</v>
      </c>
      <c r="D45" s="67" t="s">
        <v>124</v>
      </c>
      <c r="E45" s="78">
        <v>0</v>
      </c>
      <c r="F45" s="78">
        <v>392.67994999999996</v>
      </c>
      <c r="G45" s="78"/>
      <c r="H45" s="78"/>
      <c r="I45" s="78">
        <v>392.67994999999996</v>
      </c>
      <c r="K45" s="78">
        <v>0</v>
      </c>
      <c r="L45" s="78">
        <v>541.23145</v>
      </c>
      <c r="M45" s="78"/>
      <c r="N45" s="78"/>
      <c r="O45" s="78">
        <v>541.23145</v>
      </c>
    </row>
    <row r="46" spans="1:15" ht="14.6" x14ac:dyDescent="0.4">
      <c r="A46" s="79" t="s">
        <v>211</v>
      </c>
      <c r="D46" s="67" t="s">
        <v>212</v>
      </c>
      <c r="E46" s="78">
        <v>0</v>
      </c>
      <c r="F46" s="78">
        <v>18.979590000000002</v>
      </c>
      <c r="G46" s="78"/>
      <c r="H46" s="78"/>
      <c r="I46" s="78">
        <v>18.979590000000002</v>
      </c>
      <c r="K46" s="78">
        <v>0</v>
      </c>
      <c r="L46" s="78">
        <v>44.999589999999998</v>
      </c>
      <c r="M46" s="78"/>
      <c r="N46" s="78"/>
      <c r="O46" s="78">
        <v>44.999589999999998</v>
      </c>
    </row>
    <row r="47" spans="1:15" ht="14.6" x14ac:dyDescent="0.4">
      <c r="A47" s="79" t="s">
        <v>213</v>
      </c>
      <c r="D47" s="67" t="s">
        <v>130</v>
      </c>
      <c r="E47" s="78">
        <v>0</v>
      </c>
      <c r="F47" s="78">
        <v>0</v>
      </c>
      <c r="G47" s="78"/>
      <c r="H47" s="78"/>
      <c r="I47" s="78">
        <v>0</v>
      </c>
      <c r="K47" s="78">
        <v>0</v>
      </c>
      <c r="L47" s="78">
        <v>0</v>
      </c>
      <c r="M47" s="78"/>
      <c r="N47" s="78"/>
      <c r="O47" s="78">
        <v>0</v>
      </c>
    </row>
    <row r="48" spans="1:15" x14ac:dyDescent="0.3">
      <c r="D48" s="27" t="s">
        <v>214</v>
      </c>
      <c r="E48" s="82">
        <v>4091.6157878000008</v>
      </c>
      <c r="F48" s="82">
        <v>10195.1120422</v>
      </c>
      <c r="G48" s="82">
        <v>-79.473760000000013</v>
      </c>
      <c r="H48" s="82">
        <v>281</v>
      </c>
      <c r="I48" s="82">
        <v>14488.254070000001</v>
      </c>
      <c r="K48" s="82">
        <v>5328.6590442999986</v>
      </c>
      <c r="L48" s="82">
        <v>16749.375595699996</v>
      </c>
      <c r="M48" s="82">
        <f>15319.00024-15319</f>
        <v>2.3999999939405825E-4</v>
      </c>
      <c r="N48" s="82">
        <v>380</v>
      </c>
      <c r="O48" s="82">
        <v>37777.034879999992</v>
      </c>
    </row>
    <row r="49" spans="1:15" x14ac:dyDescent="0.3">
      <c r="E49" s="83"/>
      <c r="F49" s="83"/>
      <c r="G49" s="83"/>
      <c r="H49" s="83"/>
      <c r="I49" s="83"/>
      <c r="K49" s="83"/>
      <c r="L49" s="83"/>
      <c r="M49" s="83"/>
      <c r="N49" s="83"/>
      <c r="O49" s="83"/>
    </row>
    <row r="50" spans="1:15" x14ac:dyDescent="0.3">
      <c r="E50" s="83"/>
      <c r="F50" s="83"/>
      <c r="G50" s="83"/>
      <c r="H50" s="83"/>
      <c r="I50" s="83"/>
      <c r="K50" s="83"/>
      <c r="L50" s="83"/>
      <c r="M50" s="83"/>
      <c r="N50" s="83"/>
      <c r="O50" s="83"/>
    </row>
    <row r="51" spans="1:15" ht="15.45" x14ac:dyDescent="0.4">
      <c r="E51" s="142" t="s">
        <v>215</v>
      </c>
      <c r="F51" s="142"/>
      <c r="G51" s="142"/>
      <c r="H51" s="142"/>
      <c r="I51" s="142"/>
      <c r="K51" s="142" t="s">
        <v>216</v>
      </c>
      <c r="L51" s="142"/>
      <c r="M51" s="142"/>
      <c r="N51" s="142"/>
      <c r="O51" s="142"/>
    </row>
    <row r="52" spans="1:15" ht="15.45" x14ac:dyDescent="0.4">
      <c r="E52" s="143" t="s">
        <v>144</v>
      </c>
      <c r="F52" s="143"/>
      <c r="G52" s="143"/>
      <c r="H52" s="143"/>
      <c r="I52" s="143"/>
      <c r="K52" s="144" t="s">
        <v>145</v>
      </c>
      <c r="L52" s="144"/>
      <c r="M52" s="144"/>
      <c r="N52" s="144"/>
      <c r="O52" s="144"/>
    </row>
    <row r="53" spans="1:15" ht="62.15" x14ac:dyDescent="0.3">
      <c r="D53" s="76" t="s">
        <v>146</v>
      </c>
      <c r="E53" s="9" t="s">
        <v>147</v>
      </c>
      <c r="F53" s="9" t="s">
        <v>148</v>
      </c>
      <c r="G53" s="9" t="s">
        <v>137</v>
      </c>
      <c r="H53" s="9" t="s">
        <v>149</v>
      </c>
      <c r="I53" s="9" t="s">
        <v>150</v>
      </c>
      <c r="J53" s="77"/>
      <c r="K53" s="9" t="s">
        <v>135</v>
      </c>
      <c r="L53" s="9" t="s">
        <v>148</v>
      </c>
      <c r="M53" s="9" t="s">
        <v>137</v>
      </c>
      <c r="N53" s="9" t="s">
        <v>149</v>
      </c>
      <c r="O53" s="9" t="s">
        <v>151</v>
      </c>
    </row>
    <row r="54" spans="1:15" x14ac:dyDescent="0.3">
      <c r="A54" s="13" t="s">
        <v>217</v>
      </c>
      <c r="D54" s="12" t="s">
        <v>79</v>
      </c>
      <c r="E54" s="78">
        <v>0</v>
      </c>
      <c r="F54" s="78">
        <v>65505.697890000047</v>
      </c>
      <c r="G54" s="78"/>
      <c r="H54" s="78"/>
      <c r="I54" s="78">
        <v>65505.697890000047</v>
      </c>
      <c r="K54" s="78">
        <v>0</v>
      </c>
      <c r="L54" s="78">
        <v>90048.4924399999</v>
      </c>
      <c r="M54" s="78"/>
      <c r="N54" s="78"/>
      <c r="O54" s="78">
        <v>90048.4924399999</v>
      </c>
    </row>
    <row r="55" spans="1:15" x14ac:dyDescent="0.3">
      <c r="A55" s="79" t="s">
        <v>218</v>
      </c>
      <c r="D55" s="12" t="s">
        <v>29</v>
      </c>
      <c r="E55" s="78">
        <v>0</v>
      </c>
      <c r="F55" s="78">
        <v>3559.1193400000002</v>
      </c>
      <c r="G55" s="78"/>
      <c r="H55" s="78"/>
      <c r="I55" s="78">
        <v>3559.1193400000002</v>
      </c>
      <c r="K55" s="78">
        <v>0</v>
      </c>
      <c r="L55" s="78">
        <v>4834.4920699999975</v>
      </c>
      <c r="M55" s="78"/>
      <c r="N55" s="78"/>
      <c r="O55" s="78">
        <v>4834.4920699999975</v>
      </c>
    </row>
    <row r="56" spans="1:15" x14ac:dyDescent="0.3">
      <c r="A56" s="79" t="s">
        <v>86</v>
      </c>
      <c r="D56" s="12" t="s">
        <v>87</v>
      </c>
      <c r="E56" s="78">
        <v>0</v>
      </c>
      <c r="F56" s="78">
        <v>600.41620000000012</v>
      </c>
      <c r="G56" s="78"/>
      <c r="H56" s="78"/>
      <c r="I56" s="78">
        <v>600.41620000000012</v>
      </c>
      <c r="K56" s="78">
        <v>0</v>
      </c>
      <c r="L56" s="78">
        <v>790.00003000000004</v>
      </c>
      <c r="M56" s="78"/>
      <c r="N56" s="78"/>
      <c r="O56" s="78">
        <v>790.00003000000004</v>
      </c>
    </row>
    <row r="57" spans="1:15" ht="14.6" x14ac:dyDescent="0.4">
      <c r="A57" s="1" t="s">
        <v>80</v>
      </c>
      <c r="D57" s="67" t="s">
        <v>81</v>
      </c>
      <c r="E57" s="78">
        <v>0</v>
      </c>
      <c r="F57" s="78">
        <v>7566.6637399999991</v>
      </c>
      <c r="G57" s="78"/>
      <c r="H57" s="78"/>
      <c r="I57" s="78">
        <v>7566.6637399999991</v>
      </c>
      <c r="K57" s="78">
        <v>0</v>
      </c>
      <c r="L57" s="78">
        <v>10496.389739999999</v>
      </c>
      <c r="M57" s="78"/>
      <c r="N57" s="78"/>
      <c r="O57" s="78">
        <v>10496.389739999999</v>
      </c>
    </row>
    <row r="58" spans="1:15" ht="14.6" x14ac:dyDescent="0.4">
      <c r="A58" s="1" t="s">
        <v>82</v>
      </c>
      <c r="D58" s="67" t="s">
        <v>83</v>
      </c>
      <c r="E58" s="78">
        <v>0</v>
      </c>
      <c r="F58" s="78">
        <v>1066.7151100000001</v>
      </c>
      <c r="G58" s="78"/>
      <c r="H58" s="78"/>
      <c r="I58" s="78">
        <v>1066.7151100000001</v>
      </c>
      <c r="K58" s="78">
        <v>0</v>
      </c>
      <c r="L58" s="78">
        <v>1559.2219500000001</v>
      </c>
      <c r="M58" s="78"/>
      <c r="N58" s="78"/>
      <c r="O58" s="78">
        <v>1559.2219500000001</v>
      </c>
    </row>
    <row r="59" spans="1:15" ht="14.6" x14ac:dyDescent="0.4">
      <c r="A59" s="79" t="s">
        <v>84</v>
      </c>
      <c r="D59" s="67" t="s">
        <v>219</v>
      </c>
      <c r="E59" s="78">
        <v>0</v>
      </c>
      <c r="F59" s="78">
        <v>1521.9832899999997</v>
      </c>
      <c r="G59" s="78"/>
      <c r="H59" s="78"/>
      <c r="I59" s="78">
        <v>1521.9832899999997</v>
      </c>
      <c r="K59" s="78">
        <v>0</v>
      </c>
      <c r="L59" s="78">
        <v>3113.720710000001</v>
      </c>
      <c r="M59" s="78"/>
      <c r="N59" s="78"/>
      <c r="O59" s="78">
        <v>3113.720710000001</v>
      </c>
    </row>
    <row r="60" spans="1:15" x14ac:dyDescent="0.3">
      <c r="D60" s="27" t="s">
        <v>220</v>
      </c>
      <c r="E60" s="84">
        <v>0</v>
      </c>
      <c r="F60" s="84">
        <v>79820.595570000063</v>
      </c>
      <c r="G60" s="84"/>
      <c r="H60" s="84"/>
      <c r="I60" s="84">
        <v>79820.595570000063</v>
      </c>
      <c r="K60" s="84">
        <v>0</v>
      </c>
      <c r="L60" s="84">
        <v>110842.31693999989</v>
      </c>
      <c r="M60" s="84"/>
      <c r="N60" s="84"/>
      <c r="O60" s="84">
        <v>110842.31693999989</v>
      </c>
    </row>
    <row r="61" spans="1:15" x14ac:dyDescent="0.3">
      <c r="E61" s="85"/>
      <c r="F61" s="85"/>
      <c r="G61" s="85"/>
      <c r="H61" s="85"/>
      <c r="I61" s="83"/>
      <c r="K61" s="85"/>
      <c r="L61" s="85"/>
      <c r="M61" s="85"/>
      <c r="N61" s="85"/>
      <c r="O61" s="83"/>
    </row>
    <row r="62" spans="1:15" x14ac:dyDescent="0.3">
      <c r="A62" s="1" t="s">
        <v>221</v>
      </c>
      <c r="D62" s="24" t="s">
        <v>222</v>
      </c>
      <c r="E62" s="86">
        <v>0</v>
      </c>
      <c r="F62" s="78">
        <v>0</v>
      </c>
      <c r="G62" s="86"/>
      <c r="H62" s="86"/>
      <c r="I62" s="87">
        <v>0</v>
      </c>
      <c r="K62" s="86">
        <v>0</v>
      </c>
      <c r="L62" s="78">
        <v>0</v>
      </c>
      <c r="M62" s="86"/>
      <c r="N62" s="86"/>
      <c r="O62" s="78">
        <v>0</v>
      </c>
    </row>
    <row r="63" spans="1:15" x14ac:dyDescent="0.3">
      <c r="A63" s="79" t="s">
        <v>223</v>
      </c>
      <c r="D63" s="24" t="s">
        <v>46</v>
      </c>
      <c r="E63" s="86">
        <v>0</v>
      </c>
      <c r="F63" s="78">
        <v>130.25452000000001</v>
      </c>
      <c r="G63" s="86"/>
      <c r="H63" s="86"/>
      <c r="I63" s="87">
        <v>130.25452000000001</v>
      </c>
      <c r="K63" s="86">
        <v>0</v>
      </c>
      <c r="L63" s="78">
        <v>187.65564999999998</v>
      </c>
      <c r="M63" s="86"/>
      <c r="N63" s="86"/>
      <c r="O63" s="78">
        <v>187.65564999999998</v>
      </c>
    </row>
    <row r="64" spans="1:15" x14ac:dyDescent="0.3">
      <c r="E64" s="85"/>
      <c r="F64" s="85"/>
      <c r="G64" s="85"/>
      <c r="H64" s="85"/>
      <c r="I64" s="83"/>
      <c r="K64" s="85"/>
      <c r="L64" s="85"/>
      <c r="M64" s="85"/>
      <c r="N64" s="85"/>
      <c r="O64" s="83"/>
    </row>
    <row r="65" spans="4:18" ht="15.45" x14ac:dyDescent="0.4">
      <c r="D65" s="88" t="s">
        <v>52</v>
      </c>
      <c r="E65" s="84">
        <v>4091.6157878000008</v>
      </c>
      <c r="F65" s="84">
        <v>90145.96213220006</v>
      </c>
      <c r="G65" s="84">
        <v>-79.473760000000013</v>
      </c>
      <c r="H65" s="84">
        <v>281</v>
      </c>
      <c r="I65" s="84">
        <v>94439.104160000061</v>
      </c>
      <c r="K65" s="84">
        <v>5328.6590442999986</v>
      </c>
      <c r="L65" s="84">
        <v>127779.34818569988</v>
      </c>
      <c r="M65" s="84">
        <f>15319.00024-15319</f>
        <v>2.3999999939405825E-4</v>
      </c>
      <c r="N65" s="84">
        <v>380</v>
      </c>
      <c r="O65" s="84">
        <v>148807.00746999989</v>
      </c>
      <c r="Q65" s="89"/>
      <c r="R65" s="89"/>
    </row>
    <row r="66" spans="4:18" ht="15.45" x14ac:dyDescent="0.4">
      <c r="D66" s="90" t="s">
        <v>224</v>
      </c>
      <c r="E66" s="91">
        <v>4.3418091573548777E-2</v>
      </c>
      <c r="F66" s="91">
        <v>0.9565819084264513</v>
      </c>
      <c r="G66" s="91"/>
      <c r="H66" s="91"/>
      <c r="I66" s="91">
        <v>1</v>
      </c>
      <c r="K66" s="91">
        <v>4.0032595748297144E-2</v>
      </c>
      <c r="L66" s="91">
        <v>0.9599674042517029</v>
      </c>
      <c r="M66" s="91"/>
      <c r="N66" s="91"/>
      <c r="O66" s="91">
        <v>1</v>
      </c>
      <c r="Q66" s="89"/>
    </row>
    <row r="68" spans="4:18" ht="14.15" x14ac:dyDescent="0.35">
      <c r="D68" s="92"/>
      <c r="E68" s="89"/>
      <c r="F68" s="89"/>
      <c r="I68" s="89"/>
      <c r="L68" s="89"/>
      <c r="O68" s="89">
        <v>0</v>
      </c>
    </row>
    <row r="69" spans="4:18" ht="14.15" x14ac:dyDescent="0.35">
      <c r="D69" s="93"/>
      <c r="I69" s="89">
        <v>1.1641532182693481E-10</v>
      </c>
      <c r="L69" s="89"/>
      <c r="O69" s="89"/>
    </row>
    <row r="70" spans="4:18" x14ac:dyDescent="0.3">
      <c r="L70" s="89"/>
      <c r="O70" s="89"/>
    </row>
  </sheetData>
  <mergeCells count="8">
    <mergeCell ref="E52:I52"/>
    <mergeCell ref="K52:O52"/>
    <mergeCell ref="E6:I6"/>
    <mergeCell ref="K6:O6"/>
    <mergeCell ref="E7:I7"/>
    <mergeCell ref="K7:O7"/>
    <mergeCell ref="E51:I51"/>
    <mergeCell ref="K51:O51"/>
  </mergeCells>
  <pageMargins left="0.70866141732283472" right="0.70866141732283472" top="0.74803149606299213" bottom="0.74803149606299213" header="0.31496062992125984" footer="0.31496062992125984"/>
  <pageSetup paperSize="8" scale="61"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6B53-C8FE-42B7-8724-897B79A0BC8C}">
  <sheetPr>
    <pageSetUpPr fitToPage="1"/>
  </sheetPr>
  <dimension ref="A2:AL132"/>
  <sheetViews>
    <sheetView tabSelected="1" zoomScale="70" zoomScaleNormal="70" workbookViewId="0">
      <pane xSplit="3" ySplit="8" topLeftCell="J91" activePane="bottomRight" state="frozen"/>
      <selection pane="topRight" activeCell="D1" sqref="D1"/>
      <selection pane="bottomLeft" activeCell="A9" sqref="A9"/>
      <selection pane="bottomRight" activeCell="AL139" sqref="AL139"/>
    </sheetView>
  </sheetViews>
  <sheetFormatPr defaultColWidth="9.07421875" defaultRowHeight="14.6" x14ac:dyDescent="0.4"/>
  <cols>
    <col min="1" max="1" width="5.3046875" style="1" customWidth="1"/>
    <col min="2" max="2" width="34.53515625" style="1" customWidth="1"/>
    <col min="3" max="3" width="6.53515625" style="4" hidden="1" customWidth="1"/>
    <col min="4" max="4" width="13" style="1" hidden="1" customWidth="1"/>
    <col min="5" max="6" width="11.53515625" style="1" hidden="1" customWidth="1"/>
    <col min="7" max="7" width="11.4609375" style="1" hidden="1" customWidth="1"/>
    <col min="8" max="8" width="12.53515625" style="1" hidden="1" customWidth="1"/>
    <col min="9" max="9" width="10.84375" style="1" hidden="1" customWidth="1"/>
    <col min="10" max="10" width="2.3046875" style="4" customWidth="1"/>
    <col min="11" max="11" width="14.765625" style="1" customWidth="1"/>
    <col min="12" max="12" width="11.3046875" style="1" customWidth="1"/>
    <col min="13" max="13" width="10.4609375" style="1" customWidth="1"/>
    <col min="14" max="14" width="9.07421875" style="1" customWidth="1"/>
    <col min="15" max="15" width="3.3046875" style="1" customWidth="1"/>
    <col min="16" max="16" width="13.69140625" style="1" customWidth="1"/>
    <col min="17" max="17" width="14" style="1" customWidth="1"/>
    <col min="18" max="18" width="11.765625" style="1" customWidth="1"/>
    <col min="19" max="19" width="14.3046875" style="1" customWidth="1"/>
    <col min="20" max="20" width="14.4609375" style="7" hidden="1" customWidth="1"/>
    <col min="21" max="21" width="14.3046875" style="1" hidden="1" customWidth="1"/>
    <col min="22" max="22" width="16.69140625" style="1" hidden="1" customWidth="1"/>
    <col min="23" max="23" width="18.4609375" style="1" hidden="1" customWidth="1"/>
    <col min="24" max="24" width="11.765625" style="1" hidden="1" customWidth="1"/>
    <col min="25" max="25" width="4.84375" style="1" hidden="1" customWidth="1"/>
    <col min="26" max="26" width="12.53515625" style="1" hidden="1" customWidth="1"/>
    <col min="27" max="27" width="11.3046875" style="1" hidden="1" customWidth="1"/>
    <col min="28" max="29" width="9.07421875" style="1" hidden="1" customWidth="1"/>
    <col min="30" max="30" width="9.4609375" style="1" hidden="1" customWidth="1"/>
    <col min="31" max="31" width="9.07421875" style="1" hidden="1" customWidth="1"/>
    <col min="32" max="32" width="2" style="1" customWidth="1"/>
    <col min="33" max="33" width="14" style="1" hidden="1" customWidth="1"/>
    <col min="34" max="34" width="12.4609375" style="1" hidden="1" customWidth="1"/>
    <col min="35" max="35" width="18.4609375" style="1" hidden="1" customWidth="1"/>
    <col min="36" max="36" width="18.84375" style="1" hidden="1" customWidth="1"/>
    <col min="37" max="37" width="9.07421875" style="1" customWidth="1"/>
    <col min="38" max="16384" width="9.07421875" style="1"/>
  </cols>
  <sheetData>
    <row r="2" spans="2:38" ht="15.45" x14ac:dyDescent="0.4">
      <c r="B2" s="2" t="s">
        <v>225</v>
      </c>
      <c r="C2" s="94"/>
      <c r="J2" s="94"/>
    </row>
    <row r="3" spans="2:38" x14ac:dyDescent="0.4">
      <c r="B3" s="5" t="s">
        <v>226</v>
      </c>
      <c r="C3" s="95"/>
      <c r="J3" s="95"/>
    </row>
    <row r="4" spans="2:38" x14ac:dyDescent="0.4">
      <c r="B4" s="6" t="s">
        <v>2</v>
      </c>
    </row>
    <row r="6" spans="2:38" ht="15.75" customHeight="1" x14ac:dyDescent="0.4">
      <c r="D6" s="141" t="s">
        <v>227</v>
      </c>
      <c r="E6" s="141"/>
      <c r="F6" s="141"/>
      <c r="G6" s="141"/>
      <c r="H6" s="141"/>
      <c r="I6" s="141"/>
      <c r="K6" s="141" t="s">
        <v>228</v>
      </c>
      <c r="L6" s="141"/>
      <c r="M6" s="141"/>
      <c r="N6" s="141"/>
      <c r="P6" s="147" t="s">
        <v>229</v>
      </c>
      <c r="Q6" s="148"/>
      <c r="R6" s="148"/>
      <c r="S6" s="148"/>
      <c r="T6" s="148"/>
      <c r="U6" s="148"/>
      <c r="V6" s="148"/>
      <c r="W6" s="149"/>
      <c r="AG6" s="147" t="s">
        <v>230</v>
      </c>
      <c r="AH6" s="148"/>
      <c r="AI6" s="148"/>
      <c r="AJ6" s="149"/>
    </row>
    <row r="7" spans="2:38" ht="15.75" customHeight="1" x14ac:dyDescent="0.4">
      <c r="D7" s="143" t="s">
        <v>231</v>
      </c>
      <c r="E7" s="143"/>
      <c r="F7" s="143"/>
      <c r="G7" s="143"/>
      <c r="H7" s="143"/>
      <c r="I7" s="143"/>
      <c r="K7" s="143" t="s">
        <v>144</v>
      </c>
      <c r="L7" s="143"/>
      <c r="M7" s="143"/>
      <c r="N7" s="143"/>
      <c r="P7" s="150" t="s">
        <v>145</v>
      </c>
      <c r="Q7" s="151"/>
      <c r="R7" s="151"/>
      <c r="S7" s="151"/>
      <c r="T7" s="151"/>
      <c r="U7" s="151"/>
      <c r="V7" s="151"/>
      <c r="W7" s="152"/>
      <c r="AG7" s="145" t="s">
        <v>7</v>
      </c>
      <c r="AH7" s="153"/>
      <c r="AI7" s="145" t="s">
        <v>232</v>
      </c>
      <c r="AJ7" s="153"/>
    </row>
    <row r="8" spans="2:38" ht="68.400000000000006" customHeight="1" x14ac:dyDescent="0.3">
      <c r="B8" s="96" t="s">
        <v>79</v>
      </c>
      <c r="C8" s="97"/>
      <c r="D8" s="9" t="s">
        <v>233</v>
      </c>
      <c r="E8" s="9" t="s">
        <v>234</v>
      </c>
      <c r="F8" s="9" t="s">
        <v>235</v>
      </c>
      <c r="G8" s="9" t="s">
        <v>236</v>
      </c>
      <c r="H8" s="9" t="s">
        <v>237</v>
      </c>
      <c r="I8" s="9" t="s">
        <v>238</v>
      </c>
      <c r="J8" s="98"/>
      <c r="K8" s="9" t="s">
        <v>239</v>
      </c>
      <c r="L8" s="9" t="s">
        <v>240</v>
      </c>
      <c r="M8" s="9" t="s">
        <v>12</v>
      </c>
      <c r="N8" s="9" t="s">
        <v>13</v>
      </c>
      <c r="P8" s="9" t="s">
        <v>241</v>
      </c>
      <c r="Q8" s="9" t="s">
        <v>15</v>
      </c>
      <c r="R8" s="9" t="s">
        <v>242</v>
      </c>
      <c r="S8" s="9" t="s">
        <v>13</v>
      </c>
      <c r="T8" s="11" t="s">
        <v>243</v>
      </c>
      <c r="U8" s="9" t="s">
        <v>244</v>
      </c>
      <c r="V8" s="9" t="s">
        <v>245</v>
      </c>
      <c r="W8" s="9" t="s">
        <v>246</v>
      </c>
      <c r="X8" s="9" t="s">
        <v>242</v>
      </c>
      <c r="Z8" s="9" t="s">
        <v>247</v>
      </c>
      <c r="AA8" s="9" t="s">
        <v>15</v>
      </c>
      <c r="AG8" s="11" t="s">
        <v>248</v>
      </c>
      <c r="AH8" s="11" t="s">
        <v>17</v>
      </c>
      <c r="AI8" s="9" t="s">
        <v>18</v>
      </c>
      <c r="AJ8" s="9" t="s">
        <v>19</v>
      </c>
    </row>
    <row r="9" spans="2:38" hidden="1" x14ac:dyDescent="0.4">
      <c r="B9" s="31" t="s">
        <v>249</v>
      </c>
      <c r="C9" s="99" t="s">
        <v>249</v>
      </c>
      <c r="D9" s="17">
        <v>309.06936000000002</v>
      </c>
      <c r="E9" s="100">
        <v>299.38600000000002</v>
      </c>
      <c r="F9" s="100">
        <v>325.45042999999993</v>
      </c>
      <c r="G9" s="15">
        <v>-9.6833599999999933</v>
      </c>
      <c r="H9" s="15">
        <v>16.381069999999909</v>
      </c>
      <c r="I9" s="32">
        <v>-3.2344064184697992E-2</v>
      </c>
      <c r="K9" s="17">
        <v>2667.9384800000003</v>
      </c>
      <c r="L9" s="100">
        <v>2685.0880000000002</v>
      </c>
      <c r="M9" s="15">
        <v>17.149519999999939</v>
      </c>
      <c r="N9" s="32">
        <v>6.3869489566077305E-3</v>
      </c>
      <c r="P9" s="17">
        <v>3668.9286699999998</v>
      </c>
      <c r="Q9" s="17">
        <v>3587.2289999999998</v>
      </c>
      <c r="R9" s="15">
        <v>-81.699669999999969</v>
      </c>
      <c r="S9" s="32">
        <v>-2.2267990835591788E-2</v>
      </c>
      <c r="T9" s="17">
        <v>3557.251306666667</v>
      </c>
      <c r="U9" s="15">
        <v>111.67736333333278</v>
      </c>
      <c r="V9" s="33">
        <v>-112.79210000000012</v>
      </c>
      <c r="W9" s="33">
        <v>112.79210000000012</v>
      </c>
      <c r="X9" s="15">
        <v>31.092430000000149</v>
      </c>
      <c r="Z9" s="17">
        <v>3769.6170000000002</v>
      </c>
      <c r="AA9" s="17">
        <v>3751.529</v>
      </c>
      <c r="AB9" s="30">
        <v>100.68833000000041</v>
      </c>
      <c r="AC9" s="30">
        <v>164.30000000000018</v>
      </c>
      <c r="AG9" s="101">
        <v>2504.0014699999988</v>
      </c>
      <c r="AH9" s="17">
        <v>3406.3121500000016</v>
      </c>
      <c r="AI9" s="15">
        <v>163.93701000000146</v>
      </c>
      <c r="AJ9" s="15">
        <v>262.61651999999822</v>
      </c>
      <c r="AL9" s="30"/>
    </row>
    <row r="10" spans="2:38" hidden="1" x14ac:dyDescent="0.4">
      <c r="B10" s="31" t="s">
        <v>250</v>
      </c>
      <c r="C10" s="102" t="s">
        <v>250</v>
      </c>
      <c r="D10" s="17">
        <v>668.44668999999988</v>
      </c>
      <c r="E10" s="100">
        <v>627.91800000000001</v>
      </c>
      <c r="F10" s="100">
        <v>660.43683999999973</v>
      </c>
      <c r="G10" s="15">
        <v>-40.52868999999987</v>
      </c>
      <c r="H10" s="15">
        <v>-8.0098500000001422</v>
      </c>
      <c r="I10" s="32">
        <v>-6.4544558365901075E-2</v>
      </c>
      <c r="K10" s="17">
        <v>5699.4821099999999</v>
      </c>
      <c r="L10" s="100">
        <v>5689.4840000000004</v>
      </c>
      <c r="M10" s="15">
        <v>-9.9981099999995422</v>
      </c>
      <c r="N10" s="32">
        <v>-1.7572964437547484E-3</v>
      </c>
      <c r="P10" s="17">
        <v>7724.7225499999986</v>
      </c>
      <c r="Q10" s="17">
        <v>7631.576</v>
      </c>
      <c r="R10" s="15">
        <v>-93.14654999999857</v>
      </c>
      <c r="S10" s="32">
        <v>-1.2058238907234098E-2</v>
      </c>
      <c r="T10" s="17">
        <v>7599.3094799999999</v>
      </c>
      <c r="U10" s="15">
        <v>125.4130699999987</v>
      </c>
      <c r="V10" s="33">
        <v>-133.70249999999578</v>
      </c>
      <c r="W10" s="33">
        <v>133.70249999999578</v>
      </c>
      <c r="X10" s="15">
        <v>40.55594999999721</v>
      </c>
      <c r="Z10" s="17">
        <v>3291.491</v>
      </c>
      <c r="AA10" s="17">
        <v>3292.5569999999998</v>
      </c>
      <c r="AB10" s="30">
        <v>-4433.2315499999986</v>
      </c>
      <c r="AC10" s="30">
        <v>-4339.0190000000002</v>
      </c>
      <c r="AG10" s="101">
        <v>5383.1363900000006</v>
      </c>
      <c r="AH10" s="17">
        <v>7363.2469099999998</v>
      </c>
      <c r="AI10" s="15">
        <v>316.34571999999935</v>
      </c>
      <c r="AJ10" s="15">
        <v>361.47563999999875</v>
      </c>
      <c r="AL10" s="30"/>
    </row>
    <row r="11" spans="2:38" hidden="1" x14ac:dyDescent="0.4">
      <c r="B11" s="31" t="s">
        <v>251</v>
      </c>
      <c r="C11" s="102" t="s">
        <v>251</v>
      </c>
      <c r="D11" s="17">
        <v>451.91780999999997</v>
      </c>
      <c r="E11" s="100">
        <v>442.87700000000001</v>
      </c>
      <c r="F11" s="100">
        <v>460.08181999999994</v>
      </c>
      <c r="G11" s="15">
        <v>-9.0408099999999649</v>
      </c>
      <c r="H11" s="15">
        <v>8.164009999999962</v>
      </c>
      <c r="I11" s="32">
        <v>-2.0413816928853756E-2</v>
      </c>
      <c r="K11" s="17">
        <v>3914.5078199999998</v>
      </c>
      <c r="L11" s="100">
        <v>3996.1849999999999</v>
      </c>
      <c r="M11" s="15">
        <v>81.677180000000135</v>
      </c>
      <c r="N11" s="32">
        <v>2.043878849452669E-2</v>
      </c>
      <c r="P11" s="17">
        <v>5427.3772499999995</v>
      </c>
      <c r="Q11" s="17">
        <v>5331.9570000000003</v>
      </c>
      <c r="R11" s="15">
        <v>-95.420249999999214</v>
      </c>
      <c r="S11" s="32">
        <v>-1.7581282008726998E-2</v>
      </c>
      <c r="T11" s="17">
        <v>5219.3437599999997</v>
      </c>
      <c r="U11" s="15">
        <v>208.0334899999998</v>
      </c>
      <c r="V11" s="33">
        <v>-121.03362999999808</v>
      </c>
      <c r="W11" s="33">
        <v>121.03362999999808</v>
      </c>
      <c r="X11" s="15">
        <v>25.61337999999887</v>
      </c>
      <c r="Z11" s="17">
        <v>4614.5150000000003</v>
      </c>
      <c r="AA11" s="17">
        <v>4648.3829999999998</v>
      </c>
      <c r="AB11" s="30">
        <v>-812.86224999999922</v>
      </c>
      <c r="AC11" s="30">
        <v>-683.57400000000052</v>
      </c>
      <c r="AG11" s="101">
        <v>3800.4492499999997</v>
      </c>
      <c r="AH11" s="17">
        <v>5087.2817000000005</v>
      </c>
      <c r="AI11" s="15">
        <v>114.05857000000015</v>
      </c>
      <c r="AJ11" s="15">
        <v>340.09554999999909</v>
      </c>
      <c r="AL11" s="30"/>
    </row>
    <row r="12" spans="2:38" hidden="1" x14ac:dyDescent="0.4">
      <c r="B12" s="31" t="s">
        <v>252</v>
      </c>
      <c r="C12" s="102" t="s">
        <v>252</v>
      </c>
      <c r="D12" s="17">
        <v>396.34893000000005</v>
      </c>
      <c r="E12" s="100">
        <v>365.16300000000001</v>
      </c>
      <c r="F12" s="100">
        <v>402.18027000000001</v>
      </c>
      <c r="G12" s="15">
        <v>-31.185930000000042</v>
      </c>
      <c r="H12" s="15">
        <v>5.8313399999999547</v>
      </c>
      <c r="I12" s="32">
        <v>-8.5402765340409734E-2</v>
      </c>
      <c r="K12" s="17">
        <v>3236.6070799999993</v>
      </c>
      <c r="L12" s="100">
        <v>3284.027</v>
      </c>
      <c r="M12" s="15">
        <v>47.419920000000729</v>
      </c>
      <c r="N12" s="32">
        <v>1.4439564595541002E-2</v>
      </c>
      <c r="P12" s="17">
        <v>4526.7403800000011</v>
      </c>
      <c r="Q12" s="17">
        <v>4380.74</v>
      </c>
      <c r="R12" s="15">
        <v>-146.00038000000131</v>
      </c>
      <c r="S12" s="32">
        <v>-3.2252872430029063E-2</v>
      </c>
      <c r="T12" s="17">
        <v>4315.4761066666661</v>
      </c>
      <c r="U12" s="15">
        <v>211.26427333333504</v>
      </c>
      <c r="V12" s="33">
        <v>-145.96873000000051</v>
      </c>
      <c r="W12" s="33">
        <v>145.96873000000051</v>
      </c>
      <c r="X12" s="15">
        <v>-3.1650000000809086E-2</v>
      </c>
      <c r="Z12" s="17">
        <v>3452.5920000000001</v>
      </c>
      <c r="AA12" s="17">
        <v>3477.3560000000002</v>
      </c>
      <c r="AB12" s="30">
        <v>-1074.148380000001</v>
      </c>
      <c r="AC12" s="30">
        <v>-903.38399999999956</v>
      </c>
      <c r="AG12" s="101">
        <v>3141.83088</v>
      </c>
      <c r="AH12" s="17">
        <v>4237.8528800000004</v>
      </c>
      <c r="AI12" s="15">
        <v>94.776199999999335</v>
      </c>
      <c r="AJ12" s="15">
        <v>288.88750000000073</v>
      </c>
      <c r="AL12" s="30"/>
    </row>
    <row r="13" spans="2:38" hidden="1" x14ac:dyDescent="0.4">
      <c r="B13" s="31" t="s">
        <v>253</v>
      </c>
      <c r="C13" s="102" t="s">
        <v>253</v>
      </c>
      <c r="D13" s="17">
        <v>360.96242000000001</v>
      </c>
      <c r="E13" s="100">
        <v>351.846</v>
      </c>
      <c r="F13" s="100">
        <v>369.73581000000007</v>
      </c>
      <c r="G13" s="15">
        <v>-9.1164200000000051</v>
      </c>
      <c r="H13" s="15">
        <v>8.7733900000000631</v>
      </c>
      <c r="I13" s="32">
        <v>-2.5910256191629306E-2</v>
      </c>
      <c r="K13" s="17">
        <v>3193.5636800000002</v>
      </c>
      <c r="L13" s="100">
        <v>3221.0749999999998</v>
      </c>
      <c r="M13" s="15">
        <v>27.511319999999614</v>
      </c>
      <c r="N13" s="32">
        <v>8.541036765675936E-3</v>
      </c>
      <c r="P13" s="17">
        <v>4395.1005100000002</v>
      </c>
      <c r="Q13" s="17">
        <v>4299.9889999999996</v>
      </c>
      <c r="R13" s="15">
        <v>-95.111510000000635</v>
      </c>
      <c r="S13" s="32">
        <v>-2.1640349244254401E-2</v>
      </c>
      <c r="T13" s="17">
        <v>4258.0849066666669</v>
      </c>
      <c r="U13" s="15">
        <v>137.01560333333327</v>
      </c>
      <c r="V13" s="33">
        <v>-126.47439000000122</v>
      </c>
      <c r="W13" s="33">
        <v>126.47439000000122</v>
      </c>
      <c r="X13" s="15">
        <v>31.362880000000587</v>
      </c>
      <c r="Z13" s="17">
        <v>4060.9969999999998</v>
      </c>
      <c r="AA13" s="17">
        <v>4092.326</v>
      </c>
      <c r="AB13" s="30">
        <v>-334.10351000000037</v>
      </c>
      <c r="AC13" s="30">
        <v>-207.66299999999956</v>
      </c>
      <c r="AG13" s="101">
        <v>2986.8439099999991</v>
      </c>
      <c r="AH13" s="17">
        <v>4162.3044899999995</v>
      </c>
      <c r="AI13" s="15">
        <v>206.71977000000106</v>
      </c>
      <c r="AJ13" s="15">
        <v>232.79602000000068</v>
      </c>
      <c r="AL13" s="30"/>
    </row>
    <row r="14" spans="2:38" hidden="1" x14ac:dyDescent="0.4">
      <c r="B14" s="31" t="s">
        <v>254</v>
      </c>
      <c r="C14" s="102" t="s">
        <v>254</v>
      </c>
      <c r="D14" s="17">
        <v>278.81938999999994</v>
      </c>
      <c r="E14" s="100">
        <v>289.63799999999998</v>
      </c>
      <c r="F14" s="100">
        <v>282.19824999999997</v>
      </c>
      <c r="G14" s="15">
        <v>10.818610000000035</v>
      </c>
      <c r="H14" s="15">
        <v>3.3788600000000315</v>
      </c>
      <c r="I14" s="32">
        <v>3.7352177545764149E-2</v>
      </c>
      <c r="K14" s="17">
        <v>2418.9684699999993</v>
      </c>
      <c r="L14" s="100">
        <v>2533.1260000000002</v>
      </c>
      <c r="M14" s="15">
        <v>114.15753000000086</v>
      </c>
      <c r="N14" s="32">
        <v>4.5065871180510107E-2</v>
      </c>
      <c r="P14" s="17">
        <v>3296.3772600000002</v>
      </c>
      <c r="Q14" s="17">
        <v>3408.924</v>
      </c>
      <c r="R14" s="15">
        <v>112.54673999999977</v>
      </c>
      <c r="S14" s="32">
        <v>3.4142554423518795E-2</v>
      </c>
      <c r="T14" s="17">
        <v>3225.2912933333323</v>
      </c>
      <c r="U14" s="15">
        <v>71.0859666666679</v>
      </c>
      <c r="V14" s="33">
        <v>23.01855999999907</v>
      </c>
      <c r="W14" s="33">
        <v>-23.01855999999907</v>
      </c>
      <c r="X14" s="15">
        <v>89.528180000000702</v>
      </c>
      <c r="Z14" s="17">
        <v>2195.7719999999999</v>
      </c>
      <c r="AA14" s="17">
        <v>2201.2109999999998</v>
      </c>
      <c r="AB14" s="30">
        <v>-1100.6052600000003</v>
      </c>
      <c r="AC14" s="30">
        <v>-1207.7130000000002</v>
      </c>
      <c r="AG14" s="101">
        <v>2402.2115000000003</v>
      </c>
      <c r="AH14" s="17">
        <v>3268.5484100000003</v>
      </c>
      <c r="AI14" s="15">
        <v>16.756969999999001</v>
      </c>
      <c r="AJ14" s="15">
        <v>27.828849999999875</v>
      </c>
      <c r="AL14" s="30"/>
    </row>
    <row r="15" spans="2:38" hidden="1" x14ac:dyDescent="0.4">
      <c r="B15" s="31" t="s">
        <v>255</v>
      </c>
      <c r="C15" s="102" t="s">
        <v>255</v>
      </c>
      <c r="D15" s="17">
        <v>403.74119000000002</v>
      </c>
      <c r="E15" s="100">
        <v>415.25900000000001</v>
      </c>
      <c r="F15" s="100">
        <v>412.22631000000007</v>
      </c>
      <c r="G15" s="15">
        <v>11.517809999999997</v>
      </c>
      <c r="H15" s="15">
        <v>8.4851200000000517</v>
      </c>
      <c r="I15" s="32">
        <v>2.7736448818689051E-2</v>
      </c>
      <c r="K15" s="17">
        <v>3502.4648299999994</v>
      </c>
      <c r="L15" s="100">
        <v>3698.5929999999998</v>
      </c>
      <c r="M15" s="15">
        <v>196.12817000000041</v>
      </c>
      <c r="N15" s="32">
        <v>5.3027778401138058E-2</v>
      </c>
      <c r="P15" s="17">
        <v>4800.4064700000008</v>
      </c>
      <c r="Q15" s="17">
        <v>4956.2659999999996</v>
      </c>
      <c r="R15" s="15">
        <v>155.85952999999881</v>
      </c>
      <c r="S15" s="32">
        <v>3.2467985987028047E-2</v>
      </c>
      <c r="T15" s="17">
        <v>4669.9531066666659</v>
      </c>
      <c r="U15" s="15">
        <v>130.45336333333489</v>
      </c>
      <c r="V15" s="33">
        <v>225.78389999999854</v>
      </c>
      <c r="W15" s="33">
        <v>-225.78389999999854</v>
      </c>
      <c r="X15" s="15">
        <v>-69.924369999999726</v>
      </c>
      <c r="Z15" s="17">
        <v>5613.049</v>
      </c>
      <c r="AA15" s="17">
        <v>5627.2719999999999</v>
      </c>
      <c r="AB15" s="30">
        <v>812.64252999999917</v>
      </c>
      <c r="AC15" s="30">
        <v>671.00600000000031</v>
      </c>
      <c r="AG15" s="101">
        <v>3696.4341100000015</v>
      </c>
      <c r="AH15" s="17">
        <v>4931.9963500000003</v>
      </c>
      <c r="AI15" s="15">
        <v>-193.96928000000207</v>
      </c>
      <c r="AJ15" s="15">
        <v>-131.58987999999954</v>
      </c>
      <c r="AL15" s="30"/>
    </row>
    <row r="16" spans="2:38" hidden="1" x14ac:dyDescent="0.4">
      <c r="B16" s="31" t="s">
        <v>256</v>
      </c>
      <c r="C16" s="102" t="s">
        <v>256</v>
      </c>
      <c r="D16" s="17">
        <v>293.13597999999996</v>
      </c>
      <c r="E16" s="100">
        <v>306.005</v>
      </c>
      <c r="F16" s="100">
        <v>299.26015999999998</v>
      </c>
      <c r="G16" s="15">
        <v>12.869020000000035</v>
      </c>
      <c r="H16" s="15">
        <v>6.1241800000000239</v>
      </c>
      <c r="I16" s="32">
        <v>4.205493374291281E-2</v>
      </c>
      <c r="K16" s="17">
        <v>2623.9380499999993</v>
      </c>
      <c r="L16" s="100">
        <v>2771.444</v>
      </c>
      <c r="M16" s="15">
        <v>147.50595000000067</v>
      </c>
      <c r="N16" s="32">
        <v>5.3223500095979086E-2</v>
      </c>
      <c r="P16" s="17">
        <v>3599.2135699999999</v>
      </c>
      <c r="Q16" s="17">
        <v>3705.0230000000001</v>
      </c>
      <c r="R16" s="15">
        <v>105.80943000000025</v>
      </c>
      <c r="S16" s="32">
        <v>2.9397930392888648E-2</v>
      </c>
      <c r="T16" s="17">
        <v>3498.5840666666654</v>
      </c>
      <c r="U16" s="15">
        <v>100.62950333333447</v>
      </c>
      <c r="V16" s="33">
        <v>244.88911000000053</v>
      </c>
      <c r="W16" s="33">
        <v>-244.88911000000053</v>
      </c>
      <c r="X16" s="15">
        <v>-139.07968000000028</v>
      </c>
      <c r="Z16" s="17">
        <v>4421.3450000000003</v>
      </c>
      <c r="AA16" s="17">
        <v>4410.9059999999999</v>
      </c>
      <c r="AB16" s="30">
        <v>822.13143000000036</v>
      </c>
      <c r="AC16" s="30">
        <v>705.88299999999981</v>
      </c>
      <c r="AG16" s="101">
        <v>2639.70894</v>
      </c>
      <c r="AH16" s="17">
        <v>3541.1441499999996</v>
      </c>
      <c r="AI16" s="15">
        <v>-15.770890000000691</v>
      </c>
      <c r="AJ16" s="15">
        <v>58.069420000000264</v>
      </c>
      <c r="AL16" s="30"/>
    </row>
    <row r="17" spans="2:38" hidden="1" x14ac:dyDescent="0.4">
      <c r="B17" s="31" t="s">
        <v>257</v>
      </c>
      <c r="C17" s="102" t="s">
        <v>257</v>
      </c>
      <c r="D17" s="17">
        <v>395.42652000000004</v>
      </c>
      <c r="E17" s="100">
        <v>386.45</v>
      </c>
      <c r="F17" s="100">
        <v>399.89681999999999</v>
      </c>
      <c r="G17" s="15">
        <v>-8.9765200000000505</v>
      </c>
      <c r="H17" s="15">
        <v>4.470299999999952</v>
      </c>
      <c r="I17" s="32">
        <v>-2.3228153706818608E-2</v>
      </c>
      <c r="K17" s="17">
        <v>3386.2850500000004</v>
      </c>
      <c r="L17" s="100">
        <v>3440.6779999999999</v>
      </c>
      <c r="M17" s="15">
        <v>54.392949999999473</v>
      </c>
      <c r="N17" s="32">
        <v>1.5808788267893559E-2</v>
      </c>
      <c r="P17" s="17">
        <v>4610.3721100000002</v>
      </c>
      <c r="Q17" s="17">
        <v>4605.4089999999997</v>
      </c>
      <c r="R17" s="15">
        <v>-4.9631100000005972</v>
      </c>
      <c r="S17" s="32">
        <v>-1.0765096355748597E-3</v>
      </c>
      <c r="T17" s="17">
        <v>4515.0467333333336</v>
      </c>
      <c r="U17" s="15">
        <v>95.325376666666671</v>
      </c>
      <c r="V17" s="33">
        <v>-24.046070000002146</v>
      </c>
      <c r="W17" s="33">
        <v>24.046070000002146</v>
      </c>
      <c r="X17" s="15">
        <v>19.082960000001549</v>
      </c>
      <c r="Z17" s="17">
        <v>7135.6549999999997</v>
      </c>
      <c r="AA17" s="17">
        <v>7149.41</v>
      </c>
      <c r="AB17" s="30">
        <v>2525.2828899999995</v>
      </c>
      <c r="AC17" s="30">
        <v>2544.0010000000002</v>
      </c>
      <c r="AG17" s="101">
        <v>3245.7533600000006</v>
      </c>
      <c r="AH17" s="17">
        <v>4405.2754799999984</v>
      </c>
      <c r="AI17" s="15">
        <v>140.5316899999998</v>
      </c>
      <c r="AJ17" s="15">
        <v>205.09663000000182</v>
      </c>
      <c r="AL17" s="30"/>
    </row>
    <row r="18" spans="2:38" hidden="1" x14ac:dyDescent="0.4">
      <c r="B18" s="31" t="s">
        <v>258</v>
      </c>
      <c r="C18" s="102" t="s">
        <v>258</v>
      </c>
      <c r="D18" s="17">
        <v>298.53919000000002</v>
      </c>
      <c r="E18" s="100">
        <v>284.23099999999999</v>
      </c>
      <c r="F18" s="100">
        <v>296.35891999999984</v>
      </c>
      <c r="G18" s="15">
        <v>-14.308190000000025</v>
      </c>
      <c r="H18" s="15">
        <v>-2.1802700000001778</v>
      </c>
      <c r="I18" s="32">
        <v>-5.0340005136667094E-2</v>
      </c>
      <c r="K18" s="17">
        <v>2500.8607800000004</v>
      </c>
      <c r="L18" s="100">
        <v>2556.1909999999998</v>
      </c>
      <c r="M18" s="15">
        <v>55.330219999999372</v>
      </c>
      <c r="N18" s="32">
        <v>2.1645573433283889E-2</v>
      </c>
      <c r="P18" s="17">
        <v>3419.2102400000003</v>
      </c>
      <c r="Q18" s="17">
        <v>3379.752</v>
      </c>
      <c r="R18" s="15">
        <v>-39.458240000000387</v>
      </c>
      <c r="S18" s="32">
        <v>-1.1540161976117732E-2</v>
      </c>
      <c r="T18" s="17">
        <v>3334.4810400000006</v>
      </c>
      <c r="U18" s="15">
        <v>84.729199999999764</v>
      </c>
      <c r="V18" s="33">
        <v>-51.871180000001004</v>
      </c>
      <c r="W18" s="33">
        <v>51.871180000001004</v>
      </c>
      <c r="X18" s="15">
        <v>12.412940000000617</v>
      </c>
      <c r="Z18" s="17">
        <v>2902.2359999999999</v>
      </c>
      <c r="AA18" s="17">
        <v>2972.1979999999999</v>
      </c>
      <c r="AB18" s="30">
        <v>-516.97424000000046</v>
      </c>
      <c r="AC18" s="30">
        <v>-407.55400000000009</v>
      </c>
      <c r="AG18" s="101">
        <v>2365.9281600000018</v>
      </c>
      <c r="AH18" s="17">
        <v>3207.1208399999991</v>
      </c>
      <c r="AI18" s="15">
        <v>134.93261999999868</v>
      </c>
      <c r="AJ18" s="15">
        <v>212.08940000000121</v>
      </c>
      <c r="AL18" s="30"/>
    </row>
    <row r="19" spans="2:38" hidden="1" x14ac:dyDescent="0.4">
      <c r="B19" s="31" t="s">
        <v>259</v>
      </c>
      <c r="C19" s="102" t="s">
        <v>259</v>
      </c>
      <c r="D19" s="17">
        <v>395.44703999999996</v>
      </c>
      <c r="E19" s="100">
        <v>371.95100000000002</v>
      </c>
      <c r="F19" s="100">
        <v>400.58979000000011</v>
      </c>
      <c r="G19" s="15">
        <v>-23.496039999999937</v>
      </c>
      <c r="H19" s="15">
        <v>5.1427500000001487</v>
      </c>
      <c r="I19" s="32">
        <v>-6.3169718591964893E-2</v>
      </c>
      <c r="K19" s="17">
        <v>3380.0899600000002</v>
      </c>
      <c r="L19" s="100">
        <v>3309.1129999999998</v>
      </c>
      <c r="M19" s="15">
        <v>-70.976960000000417</v>
      </c>
      <c r="N19" s="32">
        <v>-2.1448938129341736E-2</v>
      </c>
      <c r="P19" s="17">
        <v>4666.5876799999969</v>
      </c>
      <c r="Q19" s="17">
        <v>4445.576</v>
      </c>
      <c r="R19" s="15">
        <v>-221.01167999999689</v>
      </c>
      <c r="S19" s="32">
        <v>-4.7360447323684926E-2</v>
      </c>
      <c r="T19" s="17">
        <v>4506.7866133333337</v>
      </c>
      <c r="U19" s="15">
        <v>159.80106666666325</v>
      </c>
      <c r="V19" s="33">
        <v>-266.12271999999712</v>
      </c>
      <c r="W19" s="33">
        <v>266.12271999999712</v>
      </c>
      <c r="X19" s="15">
        <v>45.11104000000023</v>
      </c>
      <c r="Z19" s="17">
        <v>6655.8010000000004</v>
      </c>
      <c r="AA19" s="17">
        <v>6659.8810000000003</v>
      </c>
      <c r="AB19" s="30">
        <v>1989.2133200000035</v>
      </c>
      <c r="AC19" s="30">
        <v>2214.3050000000003</v>
      </c>
      <c r="AG19" s="101">
        <v>3115.3041100000009</v>
      </c>
      <c r="AH19" s="17">
        <v>4224.7725099999998</v>
      </c>
      <c r="AI19" s="15">
        <v>264.7858499999993</v>
      </c>
      <c r="AJ19" s="15">
        <v>441.81516999999712</v>
      </c>
      <c r="AL19" s="30"/>
    </row>
    <row r="20" spans="2:38" hidden="1" x14ac:dyDescent="0.4">
      <c r="B20" s="31" t="s">
        <v>260</v>
      </c>
      <c r="C20" s="102" t="s">
        <v>260</v>
      </c>
      <c r="D20" s="17">
        <v>727.77631999999994</v>
      </c>
      <c r="E20" s="100">
        <v>675.28</v>
      </c>
      <c r="F20" s="100">
        <v>721.23352000000011</v>
      </c>
      <c r="G20" s="15">
        <v>-52.496319999999969</v>
      </c>
      <c r="H20" s="15">
        <v>-6.5427999999998292</v>
      </c>
      <c r="I20" s="32">
        <v>-7.7740078189787898E-2</v>
      </c>
      <c r="K20" s="17">
        <v>6081.279340000001</v>
      </c>
      <c r="L20" s="100">
        <v>6028.7309999999998</v>
      </c>
      <c r="M20" s="15">
        <v>-52.54834000000119</v>
      </c>
      <c r="N20" s="32">
        <v>-8.716318575169666E-3</v>
      </c>
      <c r="P20" s="17">
        <v>8303.4241499999989</v>
      </c>
      <c r="Q20" s="17">
        <v>8069.0169999999998</v>
      </c>
      <c r="R20" s="15">
        <v>-234.40714999999909</v>
      </c>
      <c r="S20" s="32">
        <v>-2.823017899188001E-2</v>
      </c>
      <c r="T20" s="17">
        <v>8108.3724533333343</v>
      </c>
      <c r="U20" s="15">
        <v>195.05169666666461</v>
      </c>
      <c r="V20" s="33">
        <v>-247.27167000000281</v>
      </c>
      <c r="W20" s="33">
        <v>247.27167000000281</v>
      </c>
      <c r="X20" s="15">
        <v>12.864520000003722</v>
      </c>
      <c r="Z20" s="17">
        <v>4319.9830000000002</v>
      </c>
      <c r="AA20" s="17">
        <v>4340.902</v>
      </c>
      <c r="AB20" s="30">
        <v>-3983.4411499999987</v>
      </c>
      <c r="AC20" s="30">
        <v>-3728.1149999999998</v>
      </c>
      <c r="AG20" s="101">
        <v>5641.6662299999989</v>
      </c>
      <c r="AH20" s="17">
        <v>7730.3270999999959</v>
      </c>
      <c r="AI20" s="15">
        <v>439.61311000000205</v>
      </c>
      <c r="AJ20" s="15">
        <v>573.09705000000304</v>
      </c>
      <c r="AL20" s="30"/>
    </row>
    <row r="21" spans="2:38" hidden="1" x14ac:dyDescent="0.4">
      <c r="B21" s="31" t="s">
        <v>261</v>
      </c>
      <c r="C21" s="102" t="s">
        <v>261</v>
      </c>
      <c r="D21" s="17">
        <v>307.38362999999998</v>
      </c>
      <c r="E21" s="100">
        <v>314.303</v>
      </c>
      <c r="F21" s="100">
        <v>306.6847699999999</v>
      </c>
      <c r="G21" s="15">
        <v>6.9193700000000149</v>
      </c>
      <c r="H21" s="15">
        <v>-0.69886000000008153</v>
      </c>
      <c r="I21" s="32">
        <v>2.2014966449572595E-2</v>
      </c>
      <c r="K21" s="17">
        <v>2765.3835999999997</v>
      </c>
      <c r="L21" s="100">
        <v>2868.752</v>
      </c>
      <c r="M21" s="15">
        <v>103.36840000000029</v>
      </c>
      <c r="N21" s="32">
        <v>3.6032532613484991E-2</v>
      </c>
      <c r="P21" s="17">
        <v>3686.6422100000013</v>
      </c>
      <c r="Q21" s="17">
        <v>3815.94</v>
      </c>
      <c r="R21" s="15">
        <v>129.29778999999871</v>
      </c>
      <c r="S21" s="32">
        <v>3.5071965934008735E-2</v>
      </c>
      <c r="T21" s="17">
        <v>3687.1781333333329</v>
      </c>
      <c r="U21" s="15">
        <v>-0.53592333333153874</v>
      </c>
      <c r="V21" s="33">
        <v>160.00120000000152</v>
      </c>
      <c r="W21" s="33">
        <v>-160.00120000000152</v>
      </c>
      <c r="X21" s="15">
        <v>-30.703410000002805</v>
      </c>
      <c r="Z21" s="17">
        <v>2836.8119999999999</v>
      </c>
      <c r="AA21" s="17">
        <v>2882.2979999999998</v>
      </c>
      <c r="AB21" s="30">
        <v>-849.83021000000144</v>
      </c>
      <c r="AC21" s="30">
        <v>-933.64200000000028</v>
      </c>
      <c r="AG21" s="101">
        <v>2755.3944300000003</v>
      </c>
      <c r="AH21" s="17">
        <v>2988.0492999999997</v>
      </c>
      <c r="AI21" s="15">
        <v>9.9891699999993762</v>
      </c>
      <c r="AJ21" s="15">
        <v>698.59291000000167</v>
      </c>
      <c r="AL21" s="30"/>
    </row>
    <row r="22" spans="2:38" hidden="1" x14ac:dyDescent="0.4">
      <c r="B22" s="31" t="s">
        <v>262</v>
      </c>
      <c r="C22" s="102" t="s">
        <v>262</v>
      </c>
      <c r="D22" s="17">
        <v>532.06136000000004</v>
      </c>
      <c r="E22" s="100">
        <v>508.49700000000001</v>
      </c>
      <c r="F22" s="100">
        <v>534.76447999999982</v>
      </c>
      <c r="G22" s="15">
        <v>-23.564360000000022</v>
      </c>
      <c r="H22" s="15">
        <v>2.7031199999997853</v>
      </c>
      <c r="I22" s="32">
        <v>-4.6341197686515401E-2</v>
      </c>
      <c r="K22" s="17">
        <v>4588.591489999998</v>
      </c>
      <c r="L22" s="100">
        <v>4576.5169999999998</v>
      </c>
      <c r="M22" s="15">
        <v>-12.07448999999815</v>
      </c>
      <c r="N22" s="32">
        <v>-2.6383579477576836E-3</v>
      </c>
      <c r="P22" s="17">
        <v>6342.4833799999969</v>
      </c>
      <c r="Q22" s="17">
        <v>6111.8249999999998</v>
      </c>
      <c r="R22" s="15">
        <v>-230.65837999999712</v>
      </c>
      <c r="S22" s="32">
        <v>-3.6367202904676314E-2</v>
      </c>
      <c r="T22" s="17">
        <v>6118.1219866666643</v>
      </c>
      <c r="U22" s="15">
        <v>224.36139333333267</v>
      </c>
      <c r="V22" s="33">
        <v>-226.70203999999467</v>
      </c>
      <c r="W22" s="33">
        <v>226.70203999999467</v>
      </c>
      <c r="X22" s="15">
        <v>-3.9563400000024558</v>
      </c>
      <c r="Z22" s="17">
        <v>6615.1</v>
      </c>
      <c r="AA22" s="17">
        <v>6615.0609999999997</v>
      </c>
      <c r="AB22" s="30">
        <v>272.61662000000342</v>
      </c>
      <c r="AC22" s="30">
        <v>503.23599999999988</v>
      </c>
      <c r="AG22" s="101">
        <v>4156.1251299999994</v>
      </c>
      <c r="AH22" s="17">
        <v>5718.7524700000004</v>
      </c>
      <c r="AI22" s="15">
        <v>432.46635999999853</v>
      </c>
      <c r="AJ22" s="15">
        <v>623.73090999999658</v>
      </c>
      <c r="AL22" s="30"/>
    </row>
    <row r="23" spans="2:38" hidden="1" x14ac:dyDescent="0.4">
      <c r="B23" s="103" t="s">
        <v>263</v>
      </c>
      <c r="C23" s="102" t="s">
        <v>264</v>
      </c>
      <c r="D23" s="17">
        <v>550.90582000000006</v>
      </c>
      <c r="E23" s="100">
        <v>503.67399999999998</v>
      </c>
      <c r="F23" s="100">
        <v>556.30196000000024</v>
      </c>
      <c r="G23" s="15">
        <v>-47.231820000000084</v>
      </c>
      <c r="H23" s="15">
        <v>5.3961400000001731</v>
      </c>
      <c r="I23" s="32">
        <v>-9.377458435416576E-2</v>
      </c>
      <c r="J23" s="104"/>
      <c r="K23" s="17">
        <v>4585.9475899999989</v>
      </c>
      <c r="L23" s="100">
        <v>4557.2659999999996</v>
      </c>
      <c r="M23" s="15">
        <v>-28.681589999999233</v>
      </c>
      <c r="N23" s="32">
        <v>-6.2935957655311835E-3</v>
      </c>
      <c r="P23" s="17">
        <v>6424.6890799999992</v>
      </c>
      <c r="Q23" s="17">
        <v>6073.2370000000001</v>
      </c>
      <c r="R23" s="15">
        <v>-351.45207999999911</v>
      </c>
      <c r="S23" s="32">
        <v>-5.4703360057386491E-2</v>
      </c>
      <c r="T23" s="17">
        <v>6114.5967866666651</v>
      </c>
      <c r="U23" s="15">
        <v>310.09229333333406</v>
      </c>
      <c r="V23" s="33">
        <v>-355.10263999999916</v>
      </c>
      <c r="W23" s="33">
        <v>355.10263999999916</v>
      </c>
      <c r="X23" s="15">
        <v>3.6505600000000413</v>
      </c>
      <c r="Z23" s="17">
        <v>6347.9849999999997</v>
      </c>
      <c r="AA23" s="17">
        <v>6351.9359999999997</v>
      </c>
      <c r="AB23" s="30">
        <v>-76.704079999999522</v>
      </c>
      <c r="AC23" s="30">
        <v>278.69899999999961</v>
      </c>
      <c r="AG23" s="101">
        <v>4397.2857599999998</v>
      </c>
      <c r="AH23" s="17">
        <v>5927.9307700000008</v>
      </c>
      <c r="AI23" s="15">
        <v>188.6618299999991</v>
      </c>
      <c r="AJ23" s="15">
        <v>496.75830999999835</v>
      </c>
      <c r="AL23" s="30"/>
    </row>
    <row r="24" spans="2:38" hidden="1" x14ac:dyDescent="0.4">
      <c r="B24" s="103" t="s">
        <v>265</v>
      </c>
      <c r="C24" s="102" t="s">
        <v>266</v>
      </c>
      <c r="D24" s="17">
        <v>440.07794000000001</v>
      </c>
      <c r="E24" s="100">
        <v>432.6</v>
      </c>
      <c r="F24" s="100">
        <v>440.75522999999993</v>
      </c>
      <c r="G24" s="15">
        <v>-7.4779399999999896</v>
      </c>
      <c r="H24" s="15">
        <v>0.67728999999991402</v>
      </c>
      <c r="I24" s="32">
        <v>-1.7286037910309731E-2</v>
      </c>
      <c r="J24" s="104"/>
      <c r="K24" s="17">
        <v>4008.2340700000004</v>
      </c>
      <c r="L24" s="100">
        <v>4032.625</v>
      </c>
      <c r="M24" s="15">
        <v>24.390929999999571</v>
      </c>
      <c r="N24" s="32">
        <v>6.0484002355784558E-3</v>
      </c>
      <c r="P24" s="17">
        <v>5432.9568600000002</v>
      </c>
      <c r="Q24" s="17">
        <v>5326.8040000000001</v>
      </c>
      <c r="R24" s="15">
        <v>-106.15286000000015</v>
      </c>
      <c r="S24" s="32">
        <v>-1.9538690023759943E-2</v>
      </c>
      <c r="T24" s="17">
        <v>5344.3120933333339</v>
      </c>
      <c r="U24" s="15">
        <v>88.644766666666328</v>
      </c>
      <c r="V24" s="33">
        <v>-145.45310999999856</v>
      </c>
      <c r="W24" s="33">
        <v>145.45310999999856</v>
      </c>
      <c r="X24" s="15">
        <v>39.300249999998414</v>
      </c>
      <c r="Z24" s="17">
        <v>5051.7860000000001</v>
      </c>
      <c r="AA24" s="17">
        <v>5056.1779999999999</v>
      </c>
      <c r="AB24" s="30">
        <v>-381.17086000000018</v>
      </c>
      <c r="AC24" s="30">
        <v>-270.6260000000002</v>
      </c>
      <c r="AG24" s="101">
        <v>3867.3015999999989</v>
      </c>
      <c r="AH24" s="17">
        <v>5269.3568499999992</v>
      </c>
      <c r="AI24" s="15">
        <v>140.93247000000156</v>
      </c>
      <c r="AJ24" s="15">
        <v>163.60001000000102</v>
      </c>
      <c r="AL24" s="30"/>
    </row>
    <row r="25" spans="2:38" hidden="1" x14ac:dyDescent="0.4">
      <c r="B25" s="31" t="s">
        <v>267</v>
      </c>
      <c r="C25" s="102" t="s">
        <v>267</v>
      </c>
      <c r="D25" s="17">
        <v>296.0737400000001</v>
      </c>
      <c r="E25" s="100">
        <v>278.18299999999999</v>
      </c>
      <c r="F25" s="100">
        <v>300.88693999999987</v>
      </c>
      <c r="G25" s="15">
        <v>-17.890740000000108</v>
      </c>
      <c r="H25" s="15">
        <v>4.8131999999997674</v>
      </c>
      <c r="I25" s="32">
        <v>-6.4312844422556761E-2</v>
      </c>
      <c r="K25" s="17">
        <v>2412.5333500000002</v>
      </c>
      <c r="L25" s="100">
        <v>2458.5439999999999</v>
      </c>
      <c r="M25" s="15">
        <v>46.010649999999714</v>
      </c>
      <c r="N25" s="32">
        <v>1.8714592864719815E-2</v>
      </c>
      <c r="P25" s="17">
        <v>3329.6486000000004</v>
      </c>
      <c r="Q25" s="17">
        <v>3302.828</v>
      </c>
      <c r="R25" s="15">
        <v>-26.820600000000468</v>
      </c>
      <c r="S25" s="32">
        <v>-8.0550842512331373E-3</v>
      </c>
      <c r="T25" s="17">
        <v>3216.7111333333337</v>
      </c>
      <c r="U25" s="15">
        <v>112.93746666666675</v>
      </c>
      <c r="V25" s="33">
        <v>-103.00907999999981</v>
      </c>
      <c r="W25" s="33">
        <v>103.00907999999981</v>
      </c>
      <c r="X25" s="15">
        <v>76.188479999999345</v>
      </c>
      <c r="Z25" s="17">
        <v>3020.3049999999998</v>
      </c>
      <c r="AA25" s="17">
        <v>3033.7629999999999</v>
      </c>
      <c r="AB25" s="30">
        <v>-309.34360000000061</v>
      </c>
      <c r="AC25" s="30">
        <v>-269.06500000000005</v>
      </c>
      <c r="AG25" s="101">
        <v>2349.3346000000006</v>
      </c>
      <c r="AH25" s="17">
        <v>3152.5909299999998</v>
      </c>
      <c r="AI25" s="15">
        <v>63.198749999999563</v>
      </c>
      <c r="AJ25" s="15">
        <v>177.0576700000006</v>
      </c>
      <c r="AL25" s="30"/>
    </row>
    <row r="26" spans="2:38" hidden="1" x14ac:dyDescent="0.4">
      <c r="B26" s="31" t="s">
        <v>268</v>
      </c>
      <c r="C26" s="102" t="s">
        <v>268</v>
      </c>
      <c r="D26" s="17">
        <v>233.14310000000006</v>
      </c>
      <c r="E26" s="100">
        <v>216.023</v>
      </c>
      <c r="F26" s="100">
        <v>234.31848000000002</v>
      </c>
      <c r="G26" s="15">
        <v>-17.120100000000065</v>
      </c>
      <c r="H26" s="15">
        <v>1.1753799999999615</v>
      </c>
      <c r="I26" s="32">
        <v>-7.9251283428153782E-2</v>
      </c>
      <c r="K26" s="17">
        <v>1985.90948</v>
      </c>
      <c r="L26" s="100">
        <v>1967.9269999999999</v>
      </c>
      <c r="M26" s="15">
        <v>-17.982480000000123</v>
      </c>
      <c r="N26" s="32">
        <v>-9.1377779765205343E-3</v>
      </c>
      <c r="P26" s="17">
        <v>2731.9629899999995</v>
      </c>
      <c r="Q26" s="17">
        <v>2619.1660000000002</v>
      </c>
      <c r="R26" s="15">
        <v>-112.79698999999937</v>
      </c>
      <c r="S26" s="32">
        <v>-4.1287890946135906E-2</v>
      </c>
      <c r="T26" s="17">
        <v>2647.8793066666667</v>
      </c>
      <c r="U26" s="15">
        <v>84.083683333332829</v>
      </c>
      <c r="V26" s="33">
        <v>-149.25281999999925</v>
      </c>
      <c r="W26" s="33">
        <v>149.25281999999925</v>
      </c>
      <c r="X26" s="15">
        <v>36.455829999999878</v>
      </c>
      <c r="Z26" s="17">
        <v>2398.2489999999998</v>
      </c>
      <c r="AA26" s="17">
        <v>2430.8380000000002</v>
      </c>
      <c r="AB26" s="30">
        <v>-333.71398999999974</v>
      </c>
      <c r="AC26" s="30">
        <v>-188.32799999999997</v>
      </c>
      <c r="AG26" s="101">
        <v>1812.1051299999999</v>
      </c>
      <c r="AH26" s="17">
        <v>2469.2496899999996</v>
      </c>
      <c r="AI26" s="15">
        <v>173.80435000000011</v>
      </c>
      <c r="AJ26" s="15">
        <v>262.71329999999989</v>
      </c>
      <c r="AL26" s="30"/>
    </row>
    <row r="27" spans="2:38" hidden="1" x14ac:dyDescent="0.4">
      <c r="B27" s="31" t="s">
        <v>269</v>
      </c>
      <c r="C27" s="102" t="s">
        <v>269</v>
      </c>
      <c r="D27" s="17">
        <v>240.09056999999999</v>
      </c>
      <c r="E27" s="100">
        <v>219.49</v>
      </c>
      <c r="F27" s="100">
        <v>244.26201999999998</v>
      </c>
      <c r="G27" s="15">
        <v>-20.600569999999976</v>
      </c>
      <c r="H27" s="15">
        <v>4.171449999999993</v>
      </c>
      <c r="I27" s="32">
        <v>-9.385653104925043E-2</v>
      </c>
      <c r="K27" s="17">
        <v>1931.9344500000002</v>
      </c>
      <c r="L27" s="100">
        <v>1951.883</v>
      </c>
      <c r="M27" s="15">
        <v>19.948549999999841</v>
      </c>
      <c r="N27" s="32">
        <v>1.0220156638486959E-2</v>
      </c>
      <c r="P27" s="17">
        <v>2773.7802300000003</v>
      </c>
      <c r="Q27" s="17">
        <v>2619.127</v>
      </c>
      <c r="R27" s="15">
        <v>-154.65323000000035</v>
      </c>
      <c r="S27" s="32">
        <v>-5.5755401357086003E-2</v>
      </c>
      <c r="T27" s="17">
        <v>2575.9126000000001</v>
      </c>
      <c r="U27" s="15">
        <v>197.86763000000019</v>
      </c>
      <c r="V27" s="33"/>
      <c r="W27" s="33"/>
      <c r="X27" s="15"/>
      <c r="Z27" s="17"/>
      <c r="AA27" s="17"/>
      <c r="AB27" s="30"/>
      <c r="AC27" s="30"/>
      <c r="AG27" s="101">
        <v>1861.0338599999998</v>
      </c>
      <c r="AH27" s="17">
        <v>2523.7073100000002</v>
      </c>
      <c r="AI27" s="15">
        <v>70.90059000000042</v>
      </c>
      <c r="AJ27" s="15">
        <v>250.07292000000007</v>
      </c>
      <c r="AL27" s="30"/>
    </row>
    <row r="28" spans="2:38" hidden="1" x14ac:dyDescent="0.4">
      <c r="B28" s="31" t="s">
        <v>270</v>
      </c>
      <c r="C28" s="79" t="s">
        <v>271</v>
      </c>
      <c r="D28" s="105">
        <v>55.03128000000001</v>
      </c>
      <c r="E28" s="100">
        <v>62.813410000000005</v>
      </c>
      <c r="F28" s="100">
        <v>53.705589999999994</v>
      </c>
      <c r="G28" s="15">
        <v>7.7821299999999951</v>
      </c>
      <c r="H28" s="15">
        <v>-1.3256900000000158</v>
      </c>
      <c r="I28" s="32">
        <v>0.12389281206035455</v>
      </c>
      <c r="K28" s="105">
        <v>621.17820999999969</v>
      </c>
      <c r="L28" s="100">
        <v>567.46587</v>
      </c>
      <c r="M28" s="15">
        <v>-53.712339999999699</v>
      </c>
      <c r="N28" s="32">
        <v>-9.4652987676597536E-2</v>
      </c>
      <c r="P28" s="17">
        <v>887.86824999999999</v>
      </c>
      <c r="Q28" s="105">
        <v>835.28509999999994</v>
      </c>
      <c r="R28" s="15">
        <v>-52.583150000000046</v>
      </c>
      <c r="S28" s="32">
        <v>-5.9224045909964732E-2</v>
      </c>
      <c r="T28" s="17">
        <v>828.237613333333</v>
      </c>
      <c r="U28" s="15">
        <v>59.630636666666987</v>
      </c>
      <c r="V28" s="33">
        <v>-222.0487700000001</v>
      </c>
      <c r="W28" s="33">
        <v>222.0487700000001</v>
      </c>
      <c r="X28" s="15">
        <v>169.46562000000006</v>
      </c>
      <c r="Z28" s="17">
        <v>1743.1769999999999</v>
      </c>
      <c r="AA28" s="17">
        <v>2511.9119999999998</v>
      </c>
      <c r="AB28" s="30">
        <v>855.30874999999992</v>
      </c>
      <c r="AC28" s="30">
        <v>1676.6268999999998</v>
      </c>
      <c r="AG28" s="101">
        <v>496.87711999999999</v>
      </c>
      <c r="AH28" s="17">
        <v>667.88093000000003</v>
      </c>
      <c r="AI28" s="15">
        <v>124.3010899999997</v>
      </c>
      <c r="AJ28" s="15">
        <v>219.98731999999995</v>
      </c>
      <c r="AL28" s="30"/>
    </row>
    <row r="29" spans="2:38" s="290" customFormat="1" ht="12.45" x14ac:dyDescent="0.3">
      <c r="B29" s="285" t="s">
        <v>272</v>
      </c>
      <c r="C29" s="286"/>
      <c r="D29" s="287">
        <v>7634.3982800000003</v>
      </c>
      <c r="E29" s="287">
        <v>7351.5874100000001</v>
      </c>
      <c r="F29" s="287">
        <v>7701.3284099999983</v>
      </c>
      <c r="G29" s="288">
        <v>-282.81087000000025</v>
      </c>
      <c r="H29" s="288">
        <v>66.930129999997916</v>
      </c>
      <c r="I29" s="289">
        <v>-3.8469361000225154E-2</v>
      </c>
      <c r="J29" s="286"/>
      <c r="K29" s="287">
        <v>65505.697889999996</v>
      </c>
      <c r="L29" s="287">
        <v>66194.714870000011</v>
      </c>
      <c r="M29" s="288">
        <v>689.01698000001488</v>
      </c>
      <c r="N29" s="289">
        <v>1.0408942486619624E-2</v>
      </c>
      <c r="P29" s="287">
        <v>90048.492439999987</v>
      </c>
      <c r="Q29" s="287">
        <v>88505.670099999974</v>
      </c>
      <c r="R29" s="291">
        <v>-1542.8223399999956</v>
      </c>
      <c r="S29" s="292">
        <v>-1.713323897152404E-2</v>
      </c>
      <c r="T29" s="293">
        <v>87340.93051999998</v>
      </c>
      <c r="U29" s="287">
        <v>2707.5619199999992</v>
      </c>
      <c r="V29" s="287">
        <v>-1777.1586799999907</v>
      </c>
      <c r="W29" s="294">
        <v>1777.1586799999907</v>
      </c>
      <c r="X29" s="287">
        <v>388.9895699999953</v>
      </c>
      <c r="Z29" s="287">
        <v>80446.46699999999</v>
      </c>
      <c r="AA29" s="287">
        <v>81505.917000000001</v>
      </c>
      <c r="AB29" s="295">
        <v>-9602.0254399999976</v>
      </c>
      <c r="AC29" s="295">
        <v>-6999.7530999999726</v>
      </c>
      <c r="AG29" s="287">
        <v>62618.725940000018</v>
      </c>
      <c r="AH29" s="287">
        <v>84283.701219999988</v>
      </c>
      <c r="AI29" s="288">
        <v>2886.9719499999956</v>
      </c>
      <c r="AJ29" s="288">
        <v>5764.7912199999992</v>
      </c>
      <c r="AL29" s="296"/>
    </row>
    <row r="30" spans="2:38" hidden="1" x14ac:dyDescent="0.4">
      <c r="H30" s="30"/>
    </row>
    <row r="31" spans="2:38" hidden="1" x14ac:dyDescent="0.4"/>
    <row r="32" spans="2:38" ht="15.75" hidden="1" customHeight="1" x14ac:dyDescent="0.4">
      <c r="D32" s="141" t="s">
        <v>273</v>
      </c>
      <c r="E32" s="141"/>
      <c r="F32" s="141"/>
      <c r="G32" s="141"/>
      <c r="H32" s="141"/>
      <c r="I32" s="141"/>
      <c r="K32" s="141" t="s">
        <v>273</v>
      </c>
      <c r="L32" s="141"/>
      <c r="M32" s="141"/>
      <c r="N32" s="141"/>
      <c r="P32" s="147" t="s">
        <v>229</v>
      </c>
      <c r="Q32" s="148"/>
      <c r="R32" s="148"/>
      <c r="S32" s="148"/>
      <c r="T32" s="148"/>
      <c r="U32" s="148"/>
      <c r="V32" s="148"/>
      <c r="W32" s="149"/>
      <c r="AG32" s="147" t="s">
        <v>230</v>
      </c>
      <c r="AH32" s="148"/>
      <c r="AI32" s="148"/>
      <c r="AJ32" s="149"/>
    </row>
    <row r="33" spans="1:36" ht="15.75" hidden="1" customHeight="1" x14ac:dyDescent="0.4">
      <c r="D33" s="143" t="s">
        <v>231</v>
      </c>
      <c r="E33" s="143"/>
      <c r="F33" s="143"/>
      <c r="G33" s="143"/>
      <c r="H33" s="143"/>
      <c r="I33" s="143"/>
      <c r="K33" s="143" t="s">
        <v>144</v>
      </c>
      <c r="L33" s="143"/>
      <c r="M33" s="143"/>
      <c r="N33" s="143"/>
      <c r="P33" s="150" t="s">
        <v>145</v>
      </c>
      <c r="Q33" s="151"/>
      <c r="R33" s="151"/>
      <c r="S33" s="151"/>
      <c r="T33" s="151"/>
      <c r="U33" s="151"/>
      <c r="V33" s="151"/>
      <c r="W33" s="152"/>
      <c r="AG33" s="145" t="s">
        <v>7</v>
      </c>
      <c r="AH33" s="153"/>
      <c r="AI33" s="145" t="s">
        <v>232</v>
      </c>
      <c r="AJ33" s="153"/>
    </row>
    <row r="34" spans="1:36" ht="62.15" hidden="1" x14ac:dyDescent="0.3">
      <c r="B34" s="8" t="s">
        <v>274</v>
      </c>
      <c r="D34" s="9" t="s">
        <v>233</v>
      </c>
      <c r="E34" s="9" t="s">
        <v>234</v>
      </c>
      <c r="F34" s="9" t="s">
        <v>235</v>
      </c>
      <c r="G34" s="9" t="s">
        <v>236</v>
      </c>
      <c r="H34" s="9" t="s">
        <v>237</v>
      </c>
      <c r="I34" s="9" t="s">
        <v>238</v>
      </c>
      <c r="K34" s="9" t="s">
        <v>239</v>
      </c>
      <c r="L34" s="9" t="s">
        <v>240</v>
      </c>
      <c r="M34" s="9" t="s">
        <v>12</v>
      </c>
      <c r="N34" s="9" t="s">
        <v>13</v>
      </c>
      <c r="P34" s="9" t="s">
        <v>241</v>
      </c>
      <c r="Q34" s="9" t="s">
        <v>15</v>
      </c>
      <c r="R34" s="9" t="s">
        <v>242</v>
      </c>
      <c r="S34" s="9" t="s">
        <v>13</v>
      </c>
      <c r="T34" s="11" t="s">
        <v>243</v>
      </c>
      <c r="U34" s="9" t="s">
        <v>244</v>
      </c>
      <c r="V34" s="9" t="s">
        <v>245</v>
      </c>
      <c r="W34" s="9" t="s">
        <v>246</v>
      </c>
      <c r="X34" s="9" t="s">
        <v>242</v>
      </c>
      <c r="Z34" s="9" t="s">
        <v>247</v>
      </c>
      <c r="AA34" s="9" t="s">
        <v>15</v>
      </c>
      <c r="AG34" s="11" t="s">
        <v>248</v>
      </c>
      <c r="AH34" s="11" t="s">
        <v>17</v>
      </c>
      <c r="AI34" s="9" t="s">
        <v>18</v>
      </c>
      <c r="AJ34" s="9" t="s">
        <v>19</v>
      </c>
    </row>
    <row r="35" spans="1:36" x14ac:dyDescent="0.4">
      <c r="B35" s="31" t="s">
        <v>29</v>
      </c>
      <c r="C35" s="79" t="s">
        <v>218</v>
      </c>
      <c r="D35" s="105">
        <v>370.73372000000012</v>
      </c>
      <c r="E35" s="100">
        <v>402.16899999999998</v>
      </c>
      <c r="F35" s="100">
        <v>369.52685000000008</v>
      </c>
      <c r="G35" s="15">
        <v>31.435279999999864</v>
      </c>
      <c r="H35" s="15">
        <v>-1.2068700000000376</v>
      </c>
      <c r="I35" s="32">
        <v>7.8164353791564903E-2</v>
      </c>
      <c r="K35" s="105">
        <v>3559.1193399999993</v>
      </c>
      <c r="L35" s="100">
        <v>3525.0353500000001</v>
      </c>
      <c r="M35" s="15">
        <v>-34.083989999999176</v>
      </c>
      <c r="N35" s="32">
        <v>-9.6691200557745254E-3</v>
      </c>
      <c r="P35" s="17">
        <v>4834.4920700000002</v>
      </c>
      <c r="Q35" s="17">
        <v>4751.26</v>
      </c>
      <c r="R35" s="15">
        <v>-83.232070000000022</v>
      </c>
      <c r="S35" s="32">
        <v>-1.7216300863639646E-2</v>
      </c>
      <c r="T35" s="17">
        <v>4745.4924533333324</v>
      </c>
      <c r="U35" s="15">
        <v>88.999616666667862</v>
      </c>
      <c r="V35" s="33">
        <v>-245.77927000000273</v>
      </c>
      <c r="W35" s="33">
        <v>245.77927000000273</v>
      </c>
      <c r="X35" s="15">
        <v>162.5472000000027</v>
      </c>
      <c r="Z35" s="17">
        <v>5579.1189999999997</v>
      </c>
      <c r="AA35" s="17">
        <v>5614.2269999999999</v>
      </c>
      <c r="AB35" s="30">
        <v>744.62692999999945</v>
      </c>
      <c r="AC35" s="30">
        <v>862.96699999999964</v>
      </c>
      <c r="AD35" s="43"/>
      <c r="AG35" s="101">
        <v>3476.72975</v>
      </c>
      <c r="AH35" s="17">
        <v>4816.0304900000001</v>
      </c>
      <c r="AI35" s="15">
        <v>82.389589999999316</v>
      </c>
      <c r="AJ35" s="15">
        <v>18.46158000000014</v>
      </c>
    </row>
    <row r="36" spans="1:36" x14ac:dyDescent="0.4">
      <c r="B36" s="31" t="s">
        <v>87</v>
      </c>
      <c r="C36" s="79" t="s">
        <v>86</v>
      </c>
      <c r="D36" s="17">
        <v>64.986050000000006</v>
      </c>
      <c r="E36" s="100">
        <v>44.64</v>
      </c>
      <c r="F36" s="100">
        <v>64.852649999999997</v>
      </c>
      <c r="G36" s="15">
        <v>-20.346050000000005</v>
      </c>
      <c r="H36" s="15">
        <v>-0.13340000000000884</v>
      </c>
      <c r="I36" s="32">
        <v>-0.45578068996415783</v>
      </c>
      <c r="K36" s="17">
        <v>600.41620000000012</v>
      </c>
      <c r="L36" s="100">
        <v>487.59899999999999</v>
      </c>
      <c r="M36" s="15">
        <v>-112.81720000000013</v>
      </c>
      <c r="N36" s="32">
        <v>-0.23137291093706125</v>
      </c>
      <c r="P36" s="17">
        <v>790.00003000000004</v>
      </c>
      <c r="Q36" s="17">
        <v>621.505</v>
      </c>
      <c r="R36" s="15">
        <v>-168.49503000000004</v>
      </c>
      <c r="S36" s="32">
        <v>-0.21328484000184156</v>
      </c>
      <c r="T36" s="17">
        <v>800.55493333333357</v>
      </c>
      <c r="U36" s="15">
        <v>-10.554903333333527</v>
      </c>
      <c r="V36" s="33">
        <v>-8.3657099999999218</v>
      </c>
      <c r="W36" s="33">
        <v>8.3657099999999218</v>
      </c>
      <c r="X36" s="15">
        <v>-160.12932000000012</v>
      </c>
      <c r="Z36" s="17">
        <v>425.38200000000001</v>
      </c>
      <c r="AA36" s="17">
        <v>500</v>
      </c>
      <c r="AB36" s="30">
        <v>-364.61803000000003</v>
      </c>
      <c r="AC36" s="30">
        <v>-121.505</v>
      </c>
      <c r="AG36" s="101">
        <v>436.34587999999997</v>
      </c>
      <c r="AH36" s="17">
        <v>500.01268999999991</v>
      </c>
      <c r="AI36" s="15">
        <v>164.07032000000015</v>
      </c>
      <c r="AJ36" s="15">
        <v>289.98734000000013</v>
      </c>
    </row>
    <row r="37" spans="1:36" x14ac:dyDescent="0.4">
      <c r="B37" s="67" t="s">
        <v>81</v>
      </c>
      <c r="C37" s="102" t="s">
        <v>80</v>
      </c>
      <c r="D37" s="17">
        <v>920.97327999999993</v>
      </c>
      <c r="E37" s="100">
        <v>825.11759000000006</v>
      </c>
      <c r="F37" s="100">
        <v>912.17163000000039</v>
      </c>
      <c r="G37" s="15">
        <v>-95.855689999999868</v>
      </c>
      <c r="H37" s="15">
        <v>-8.8016499999995403</v>
      </c>
      <c r="I37" s="32">
        <v>-0.11617215674677334</v>
      </c>
      <c r="K37" s="17">
        <v>7566.6637399999991</v>
      </c>
      <c r="L37" s="100">
        <v>7469.2521299999999</v>
      </c>
      <c r="M37" s="15">
        <v>-97.4116099999992</v>
      </c>
      <c r="N37" s="32">
        <v>-1.3041681858448551E-2</v>
      </c>
      <c r="P37" s="17">
        <v>10496.389739999999</v>
      </c>
      <c r="Q37" s="105">
        <v>9943.0539000000008</v>
      </c>
      <c r="R37" s="15">
        <v>-553.33583999999792</v>
      </c>
      <c r="S37" s="32">
        <v>-5.2716777264026973E-2</v>
      </c>
      <c r="T37" s="17">
        <v>10088.884986666666</v>
      </c>
      <c r="U37" s="15">
        <v>407.5047533333327</v>
      </c>
      <c r="V37" s="33">
        <v>-748.75565999999981</v>
      </c>
      <c r="W37" s="33">
        <v>748.75565999999981</v>
      </c>
      <c r="X37" s="15">
        <v>195.41982000000189</v>
      </c>
      <c r="Z37" s="17">
        <v>4340.4040000000005</v>
      </c>
      <c r="AA37" s="17">
        <v>4556.7950000000001</v>
      </c>
      <c r="AB37" s="30">
        <v>-6155.9857399999983</v>
      </c>
      <c r="AC37" s="30">
        <v>-5386.2589000000007</v>
      </c>
      <c r="AG37" s="101">
        <v>6922.6482800000049</v>
      </c>
      <c r="AH37" s="17">
        <v>10158.32943</v>
      </c>
      <c r="AI37" s="15">
        <v>644.01545999999416</v>
      </c>
      <c r="AJ37" s="15">
        <v>338.06030999999894</v>
      </c>
    </row>
    <row r="38" spans="1:36" x14ac:dyDescent="0.4">
      <c r="B38" s="67" t="s">
        <v>83</v>
      </c>
      <c r="C38" s="102" t="s">
        <v>82</v>
      </c>
      <c r="D38" s="17">
        <v>130.69855000000001</v>
      </c>
      <c r="E38" s="100">
        <v>135.77000000000001</v>
      </c>
      <c r="F38" s="100">
        <v>135.45420000000001</v>
      </c>
      <c r="G38" s="15">
        <v>5.0714499999999987</v>
      </c>
      <c r="H38" s="15">
        <v>4.7556500000000028</v>
      </c>
      <c r="I38" s="32">
        <v>3.7353244457538473E-2</v>
      </c>
      <c r="K38" s="17">
        <v>1066.7151100000001</v>
      </c>
      <c r="L38" s="100">
        <v>1251.4390000000001</v>
      </c>
      <c r="M38" s="15">
        <v>184.72388999999998</v>
      </c>
      <c r="N38" s="32">
        <v>0.14760918430702574</v>
      </c>
      <c r="P38" s="17">
        <v>1559.2219500000001</v>
      </c>
      <c r="Q38" s="105">
        <v>1666.6420000000001</v>
      </c>
      <c r="R38" s="15">
        <v>107.42004999999995</v>
      </c>
      <c r="S38" s="32">
        <v>6.8893366977036172E-2</v>
      </c>
      <c r="T38" s="17">
        <v>1422.2868133333334</v>
      </c>
      <c r="U38" s="15">
        <v>136.93513666666672</v>
      </c>
      <c r="V38" s="33">
        <v>31.316139999999677</v>
      </c>
      <c r="W38" s="33">
        <v>-31.316139999999677</v>
      </c>
      <c r="X38" s="15">
        <v>76.103910000000269</v>
      </c>
      <c r="Z38" s="17">
        <v>1353.942</v>
      </c>
      <c r="AA38" s="17">
        <v>1314</v>
      </c>
      <c r="AB38" s="30">
        <v>-205.2799500000001</v>
      </c>
      <c r="AC38" s="30">
        <v>-352.64200000000005</v>
      </c>
      <c r="AG38" s="101">
        <v>1095.8398199999997</v>
      </c>
      <c r="AH38" s="17">
        <v>1566.6766200000002</v>
      </c>
      <c r="AI38" s="15">
        <v>-29.124709999999595</v>
      </c>
      <c r="AJ38" s="15">
        <v>-7.4546700000000783</v>
      </c>
    </row>
    <row r="39" spans="1:36" x14ac:dyDescent="0.4">
      <c r="B39" s="67" t="s">
        <v>275</v>
      </c>
      <c r="C39" s="102" t="s">
        <v>84</v>
      </c>
      <c r="D39" s="105">
        <v>180.65513000000001</v>
      </c>
      <c r="E39" s="100">
        <v>-209.11</v>
      </c>
      <c r="F39" s="100">
        <v>180.05982</v>
      </c>
      <c r="G39" s="15">
        <v>-389.76513</v>
      </c>
      <c r="H39" s="15">
        <v>-0.595310000000012</v>
      </c>
      <c r="I39" s="32">
        <v>1.8639239156424847</v>
      </c>
      <c r="K39" s="17">
        <v>1521.9832899999997</v>
      </c>
      <c r="L39" s="100">
        <v>1577.788</v>
      </c>
      <c r="M39" s="15">
        <v>55.804710000000341</v>
      </c>
      <c r="N39" s="32">
        <v>3.5368953243401738E-2</v>
      </c>
      <c r="P39" s="17">
        <v>3113.720710000001</v>
      </c>
      <c r="Q39" s="105">
        <v>3217.4960000000001</v>
      </c>
      <c r="R39" s="15">
        <v>103.77528999999913</v>
      </c>
      <c r="S39" s="32">
        <v>3.3328387374858388E-2</v>
      </c>
      <c r="T39" s="17">
        <v>2029.3110533333329</v>
      </c>
      <c r="U39" s="15">
        <v>1084.4096566666681</v>
      </c>
      <c r="V39" s="33">
        <v>123.63951999999972</v>
      </c>
      <c r="W39" s="33">
        <v>-123.63951999999972</v>
      </c>
      <c r="X39" s="15">
        <v>-19.864230000000589</v>
      </c>
      <c r="Z39" s="17">
        <v>3393.893</v>
      </c>
      <c r="AA39" s="17">
        <v>4064</v>
      </c>
      <c r="AB39" s="30">
        <v>280.17228999999907</v>
      </c>
      <c r="AC39" s="30">
        <v>846.50399999999991</v>
      </c>
      <c r="AG39" s="101">
        <v>2373.4899400000008</v>
      </c>
      <c r="AH39" s="17">
        <v>3002.7731600000002</v>
      </c>
      <c r="AI39" s="15">
        <v>-851.50665000000117</v>
      </c>
      <c r="AJ39" s="15">
        <v>110.94755000000077</v>
      </c>
    </row>
    <row r="40" spans="1:36" hidden="1" x14ac:dyDescent="0.4">
      <c r="AG40" s="105"/>
    </row>
    <row r="41" spans="1:36" hidden="1" x14ac:dyDescent="0.4"/>
    <row r="42" spans="1:36" ht="15.75" hidden="1" customHeight="1" x14ac:dyDescent="0.4">
      <c r="D42" s="141" t="s">
        <v>273</v>
      </c>
      <c r="E42" s="141"/>
      <c r="F42" s="141"/>
      <c r="G42" s="141"/>
      <c r="H42" s="141"/>
      <c r="I42" s="141"/>
      <c r="K42" s="141" t="s">
        <v>273</v>
      </c>
      <c r="L42" s="141"/>
      <c r="M42" s="141"/>
      <c r="N42" s="141"/>
      <c r="P42" s="147" t="s">
        <v>229</v>
      </c>
      <c r="Q42" s="148"/>
      <c r="R42" s="148"/>
      <c r="S42" s="148"/>
      <c r="T42" s="148"/>
      <c r="U42" s="148"/>
      <c r="V42" s="148"/>
      <c r="W42" s="149"/>
      <c r="AG42" s="147" t="s">
        <v>230</v>
      </c>
      <c r="AH42" s="148"/>
      <c r="AI42" s="148"/>
      <c r="AJ42" s="149"/>
    </row>
    <row r="43" spans="1:36" ht="15.75" hidden="1" customHeight="1" x14ac:dyDescent="0.4">
      <c r="D43" s="143" t="s">
        <v>231</v>
      </c>
      <c r="E43" s="143"/>
      <c r="F43" s="143"/>
      <c r="G43" s="143"/>
      <c r="H43" s="143"/>
      <c r="I43" s="143"/>
      <c r="K43" s="143" t="s">
        <v>144</v>
      </c>
      <c r="L43" s="143"/>
      <c r="M43" s="143"/>
      <c r="N43" s="143"/>
      <c r="P43" s="150" t="s">
        <v>145</v>
      </c>
      <c r="Q43" s="151"/>
      <c r="R43" s="151"/>
      <c r="S43" s="151"/>
      <c r="T43" s="151"/>
      <c r="U43" s="151"/>
      <c r="V43" s="151"/>
      <c r="W43" s="152"/>
      <c r="AG43" s="145" t="s">
        <v>7</v>
      </c>
      <c r="AH43" s="153"/>
      <c r="AI43" s="145" t="s">
        <v>232</v>
      </c>
      <c r="AJ43" s="153"/>
    </row>
    <row r="44" spans="1:36" ht="62.15" hidden="1" x14ac:dyDescent="0.3">
      <c r="B44" s="8" t="s">
        <v>88</v>
      </c>
      <c r="D44" s="9" t="s">
        <v>233</v>
      </c>
      <c r="E44" s="9" t="s">
        <v>234</v>
      </c>
      <c r="F44" s="9" t="s">
        <v>235</v>
      </c>
      <c r="G44" s="9" t="s">
        <v>236</v>
      </c>
      <c r="H44" s="9" t="s">
        <v>237</v>
      </c>
      <c r="I44" s="9" t="s">
        <v>238</v>
      </c>
      <c r="K44" s="9" t="s">
        <v>239</v>
      </c>
      <c r="L44" s="9" t="s">
        <v>240</v>
      </c>
      <c r="M44" s="9" t="s">
        <v>12</v>
      </c>
      <c r="N44" s="9" t="s">
        <v>13</v>
      </c>
      <c r="P44" s="9" t="s">
        <v>241</v>
      </c>
      <c r="Q44" s="9" t="s">
        <v>15</v>
      </c>
      <c r="R44" s="9" t="s">
        <v>242</v>
      </c>
      <c r="S44" s="9" t="s">
        <v>13</v>
      </c>
      <c r="T44" s="11" t="s">
        <v>243</v>
      </c>
      <c r="U44" s="9" t="s">
        <v>244</v>
      </c>
      <c r="V44" s="9" t="s">
        <v>245</v>
      </c>
      <c r="W44" s="9" t="s">
        <v>246</v>
      </c>
      <c r="X44" s="9" t="s">
        <v>242</v>
      </c>
      <c r="Z44" s="9" t="s">
        <v>247</v>
      </c>
      <c r="AA44" s="9" t="s">
        <v>15</v>
      </c>
      <c r="AG44" s="11" t="s">
        <v>248</v>
      </c>
      <c r="AH44" s="11" t="s">
        <v>17</v>
      </c>
      <c r="AI44" s="9" t="s">
        <v>18</v>
      </c>
      <c r="AJ44" s="9" t="s">
        <v>19</v>
      </c>
    </row>
    <row r="45" spans="1:36" x14ac:dyDescent="0.4">
      <c r="A45" s="79"/>
      <c r="B45" s="67" t="s">
        <v>92</v>
      </c>
      <c r="C45" s="102" t="s">
        <v>152</v>
      </c>
      <c r="D45" s="17">
        <v>11.70804</v>
      </c>
      <c r="E45" s="100">
        <v>12.973000000000001</v>
      </c>
      <c r="F45" s="100">
        <v>11.708780000000001</v>
      </c>
      <c r="G45" s="15">
        <v>1.2649600000000003</v>
      </c>
      <c r="H45" s="15">
        <v>7.40000000000407E-4</v>
      </c>
      <c r="I45" s="32">
        <v>9.7507130193478786E-2</v>
      </c>
      <c r="K45" s="17">
        <v>109.47239999999999</v>
      </c>
      <c r="L45" s="100">
        <v>116.913</v>
      </c>
      <c r="M45" s="15">
        <v>7.4406000000000034</v>
      </c>
      <c r="N45" s="32">
        <v>6.3642195478689309E-2</v>
      </c>
      <c r="P45" s="17">
        <v>151.16647999999998</v>
      </c>
      <c r="Q45" s="17">
        <v>159.53200000000001</v>
      </c>
      <c r="R45" s="15">
        <v>8.365520000000032</v>
      </c>
      <c r="S45" s="32">
        <v>5.5339781676467116E-2</v>
      </c>
      <c r="T45" s="17">
        <v>145.96319999999997</v>
      </c>
      <c r="U45" s="15">
        <v>5.2032800000000066</v>
      </c>
      <c r="V45" s="33">
        <v>-0.29360999999994419</v>
      </c>
      <c r="W45" s="33">
        <v>0.29360999999994419</v>
      </c>
      <c r="X45" s="15">
        <v>8.6591299999999762</v>
      </c>
      <c r="Z45" s="17">
        <v>187.69300000000001</v>
      </c>
      <c r="AA45" s="17">
        <v>194.875</v>
      </c>
      <c r="AB45" s="30">
        <v>36.526520000000033</v>
      </c>
      <c r="AC45" s="30">
        <v>35.342999999999989</v>
      </c>
      <c r="AG45" s="101">
        <v>114.30979999999998</v>
      </c>
      <c r="AH45" s="17">
        <v>153.31549000000004</v>
      </c>
      <c r="AI45" s="15">
        <v>-4.8373999999999882</v>
      </c>
      <c r="AJ45" s="15">
        <v>-2.1490100000000609</v>
      </c>
    </row>
    <row r="46" spans="1:36" x14ac:dyDescent="0.4">
      <c r="A46" s="79"/>
      <c r="B46" s="67" t="s">
        <v>94</v>
      </c>
      <c r="C46" s="102" t="s">
        <v>153</v>
      </c>
      <c r="D46" s="17">
        <v>42.275019999999998</v>
      </c>
      <c r="E46" s="100">
        <v>33.625</v>
      </c>
      <c r="F46" s="100">
        <v>44.695159999999994</v>
      </c>
      <c r="G46" s="15">
        <v>-8.6500199999999978</v>
      </c>
      <c r="H46" s="15">
        <v>2.4201399999999964</v>
      </c>
      <c r="I46" s="32">
        <v>-0.25724966542750921</v>
      </c>
      <c r="K46" s="17">
        <v>328.46552000000003</v>
      </c>
      <c r="L46" s="100">
        <v>303.82499999999999</v>
      </c>
      <c r="M46" s="15">
        <v>-24.640520000000038</v>
      </c>
      <c r="N46" s="32">
        <v>-8.1101028552620885E-2</v>
      </c>
      <c r="P46" s="17">
        <v>464.15749</v>
      </c>
      <c r="Q46" s="17">
        <v>407.7</v>
      </c>
      <c r="R46" s="15">
        <v>-56.457490000000007</v>
      </c>
      <c r="S46" s="32">
        <v>-0.12163434010296809</v>
      </c>
      <c r="T46" s="17">
        <v>437.95402666666666</v>
      </c>
      <c r="U46" s="15">
        <v>26.203463333333332</v>
      </c>
      <c r="V46" s="33">
        <v>-61.51275000000004</v>
      </c>
      <c r="W46" s="33">
        <v>61.51275000000004</v>
      </c>
      <c r="X46" s="15">
        <v>5.0552600000000325</v>
      </c>
      <c r="Z46" s="17">
        <v>202.06</v>
      </c>
      <c r="AA46" s="17">
        <v>203.47399999999999</v>
      </c>
      <c r="AB46" s="30">
        <v>-262.09748999999999</v>
      </c>
      <c r="AC46" s="30">
        <v>-204.226</v>
      </c>
      <c r="AG46" s="101">
        <v>197.49866999999995</v>
      </c>
      <c r="AH46" s="17">
        <v>291.09690000000001</v>
      </c>
      <c r="AI46" s="15">
        <v>130.96685000000008</v>
      </c>
      <c r="AJ46" s="15">
        <v>173.06058999999999</v>
      </c>
    </row>
    <row r="47" spans="1:36" x14ac:dyDescent="0.4">
      <c r="A47" s="79"/>
      <c r="B47" s="67" t="s">
        <v>96</v>
      </c>
      <c r="C47" s="102" t="s">
        <v>154</v>
      </c>
      <c r="D47" s="105">
        <v>122.01668999999998</v>
      </c>
      <c r="E47" s="100">
        <v>106.90300000000001</v>
      </c>
      <c r="F47" s="100">
        <v>122.40908</v>
      </c>
      <c r="G47" s="15">
        <v>-15.113689999999977</v>
      </c>
      <c r="H47" s="15">
        <v>0.39239000000002022</v>
      </c>
      <c r="I47" s="32">
        <v>-0.14137760399614582</v>
      </c>
      <c r="K47" s="17">
        <v>987.96240999999998</v>
      </c>
      <c r="L47" s="100">
        <v>933.75099999999998</v>
      </c>
      <c r="M47" s="15">
        <v>-54.211410000000001</v>
      </c>
      <c r="N47" s="32">
        <v>-5.8057672762867191E-2</v>
      </c>
      <c r="P47" s="17">
        <v>1307.4595200000001</v>
      </c>
      <c r="Q47" s="17">
        <v>1311.9</v>
      </c>
      <c r="R47" s="15">
        <v>4.4404799999999796</v>
      </c>
      <c r="S47" s="32">
        <v>3.3962657597230842E-3</v>
      </c>
      <c r="T47" s="17">
        <v>1317.2832133333332</v>
      </c>
      <c r="U47" s="15">
        <v>-9.8236933333330398</v>
      </c>
      <c r="V47" s="33">
        <v>48.592219999999998</v>
      </c>
      <c r="W47" s="33">
        <v>-48.592219999999998</v>
      </c>
      <c r="X47" s="15">
        <v>-44.151740000000018</v>
      </c>
      <c r="Z47" s="17">
        <v>685.03899999999999</v>
      </c>
      <c r="AA47" s="17">
        <v>677.57399999999996</v>
      </c>
      <c r="AB47" s="30">
        <v>-622.42052000000012</v>
      </c>
      <c r="AC47" s="30">
        <v>-634.32600000000014</v>
      </c>
      <c r="AG47" s="101">
        <v>900.43233000000009</v>
      </c>
      <c r="AH47" s="17">
        <v>1238.35304</v>
      </c>
      <c r="AI47" s="15">
        <v>87.530079999999884</v>
      </c>
      <c r="AJ47" s="15">
        <v>69.106480000000147</v>
      </c>
    </row>
    <row r="48" spans="1:36" x14ac:dyDescent="0.4">
      <c r="A48" s="79"/>
      <c r="B48" s="67" t="s">
        <v>98</v>
      </c>
      <c r="C48" s="102" t="s">
        <v>155</v>
      </c>
      <c r="D48" s="105">
        <v>557.66316000000006</v>
      </c>
      <c r="E48" s="100">
        <v>600.87099999999998</v>
      </c>
      <c r="F48" s="100">
        <v>555.52976000000001</v>
      </c>
      <c r="G48" s="15">
        <v>43.207839999999919</v>
      </c>
      <c r="H48" s="15">
        <v>-2.1334000000000515</v>
      </c>
      <c r="I48" s="32">
        <v>7.1908679233978548E-2</v>
      </c>
      <c r="K48" s="105">
        <v>5365.1542399999998</v>
      </c>
      <c r="L48" s="100">
        <v>5478.4129999999996</v>
      </c>
      <c r="M48" s="15">
        <v>113.25875999999971</v>
      </c>
      <c r="N48" s="32">
        <v>2.0673643991425933E-2</v>
      </c>
      <c r="P48" s="17">
        <v>7686.9505399999989</v>
      </c>
      <c r="Q48" s="17">
        <v>7713.0240000000003</v>
      </c>
      <c r="R48" s="15">
        <v>26.073460000001432</v>
      </c>
      <c r="S48" s="32">
        <v>3.3919120286158935E-3</v>
      </c>
      <c r="T48" s="17">
        <v>7153.5389866666665</v>
      </c>
      <c r="U48" s="15">
        <v>533.41155333333245</v>
      </c>
      <c r="V48" s="33">
        <v>-341.30739999999969</v>
      </c>
      <c r="W48" s="33">
        <v>341.30739999999969</v>
      </c>
      <c r="X48" s="15">
        <v>367.38086000000112</v>
      </c>
      <c r="Z48" s="17">
        <v>10947.263999999999</v>
      </c>
      <c r="AA48" s="17">
        <v>10708.066999999999</v>
      </c>
      <c r="AB48" s="30">
        <v>3260.3134600000003</v>
      </c>
      <c r="AC48" s="30">
        <v>2995.0429999999988</v>
      </c>
      <c r="AD48" s="30">
        <v>3021.1164600000002</v>
      </c>
      <c r="AG48" s="101">
        <v>5588.4795400000012</v>
      </c>
      <c r="AH48" s="17">
        <v>7469.7581799999998</v>
      </c>
      <c r="AI48" s="15">
        <v>-223.32530000000133</v>
      </c>
      <c r="AJ48" s="15">
        <v>217.1923599999991</v>
      </c>
    </row>
    <row r="49" spans="1:36" x14ac:dyDescent="0.4">
      <c r="A49" s="79"/>
      <c r="B49" s="67" t="s">
        <v>157</v>
      </c>
      <c r="C49" s="102" t="s">
        <v>156</v>
      </c>
      <c r="D49" s="105">
        <v>0</v>
      </c>
      <c r="E49" s="100">
        <v>0</v>
      </c>
      <c r="F49" s="100">
        <v>0</v>
      </c>
      <c r="G49" s="15">
        <v>0</v>
      </c>
      <c r="H49" s="15">
        <v>0</v>
      </c>
      <c r="I49" s="32">
        <v>0</v>
      </c>
      <c r="K49" s="105">
        <v>0</v>
      </c>
      <c r="L49" s="100">
        <v>0</v>
      </c>
      <c r="M49" s="15">
        <v>0</v>
      </c>
      <c r="N49" s="32">
        <v>0</v>
      </c>
      <c r="P49" s="17">
        <v>0</v>
      </c>
      <c r="Q49" s="17">
        <v>0</v>
      </c>
      <c r="R49" s="15">
        <v>0</v>
      </c>
      <c r="S49" s="32">
        <v>0</v>
      </c>
      <c r="T49" s="17">
        <v>0</v>
      </c>
      <c r="U49" s="15">
        <v>0</v>
      </c>
      <c r="V49" s="33"/>
      <c r="W49" s="33"/>
      <c r="X49" s="15"/>
      <c r="Z49" s="17"/>
      <c r="AA49" s="17"/>
      <c r="AB49" s="30"/>
      <c r="AC49" s="30"/>
      <c r="AD49" s="30"/>
      <c r="AG49" s="101">
        <v>0</v>
      </c>
      <c r="AH49" s="17">
        <v>0</v>
      </c>
      <c r="AI49" s="15">
        <v>0</v>
      </c>
      <c r="AJ49" s="15">
        <v>0</v>
      </c>
    </row>
    <row r="50" spans="1:36" hidden="1" x14ac:dyDescent="0.4">
      <c r="A50" s="79"/>
      <c r="B50" s="67"/>
      <c r="C50" s="102" t="s">
        <v>276</v>
      </c>
      <c r="D50" s="105">
        <v>0</v>
      </c>
      <c r="E50" s="100">
        <v>0</v>
      </c>
      <c r="F50" s="100">
        <v>0</v>
      </c>
      <c r="G50" s="15">
        <v>0</v>
      </c>
      <c r="H50" s="15">
        <v>0</v>
      </c>
      <c r="I50" s="32">
        <v>0</v>
      </c>
      <c r="K50" s="105">
        <v>0</v>
      </c>
      <c r="L50" s="100">
        <v>0</v>
      </c>
      <c r="M50" s="15">
        <v>0</v>
      </c>
      <c r="N50" s="32">
        <v>0</v>
      </c>
      <c r="P50" s="17">
        <v>0</v>
      </c>
      <c r="Q50" s="17">
        <v>0</v>
      </c>
      <c r="R50" s="15">
        <v>0</v>
      </c>
      <c r="S50" s="32">
        <v>0</v>
      </c>
      <c r="T50" s="17">
        <v>0</v>
      </c>
      <c r="U50" s="15">
        <v>0</v>
      </c>
      <c r="V50" s="33"/>
      <c r="W50" s="33"/>
      <c r="X50" s="15"/>
      <c r="Z50" s="17"/>
      <c r="AA50" s="17"/>
      <c r="AB50" s="30"/>
      <c r="AC50" s="30"/>
      <c r="AD50" s="30"/>
      <c r="AG50" s="101">
        <v>0</v>
      </c>
      <c r="AH50" s="17">
        <v>0</v>
      </c>
      <c r="AI50" s="15">
        <v>0</v>
      </c>
      <c r="AJ50" s="15">
        <v>0</v>
      </c>
    </row>
    <row r="51" spans="1:36" x14ac:dyDescent="0.4">
      <c r="A51" s="79"/>
      <c r="B51" s="67" t="s">
        <v>159</v>
      </c>
      <c r="C51" s="102" t="s">
        <v>158</v>
      </c>
      <c r="D51" s="105">
        <v>0</v>
      </c>
      <c r="E51" s="100">
        <v>0</v>
      </c>
      <c r="F51" s="100">
        <v>0</v>
      </c>
      <c r="G51" s="15">
        <v>0</v>
      </c>
      <c r="H51" s="15">
        <v>0</v>
      </c>
      <c r="I51" s="32">
        <v>0</v>
      </c>
      <c r="K51" s="105">
        <v>0</v>
      </c>
      <c r="L51" s="100">
        <v>0</v>
      </c>
      <c r="M51" s="15">
        <v>0</v>
      </c>
      <c r="N51" s="32">
        <v>0</v>
      </c>
      <c r="P51" s="17">
        <v>0</v>
      </c>
      <c r="Q51" s="17">
        <v>0</v>
      </c>
      <c r="R51" s="15">
        <v>0</v>
      </c>
      <c r="S51" s="32">
        <v>0</v>
      </c>
      <c r="T51" s="17">
        <v>0</v>
      </c>
      <c r="U51" s="15">
        <v>0</v>
      </c>
      <c r="V51" s="33"/>
      <c r="W51" s="33"/>
      <c r="X51" s="15"/>
      <c r="Z51" s="17"/>
      <c r="AA51" s="17"/>
      <c r="AB51" s="30"/>
      <c r="AC51" s="30"/>
      <c r="AD51" s="30"/>
      <c r="AG51" s="101">
        <v>0</v>
      </c>
      <c r="AH51" s="17">
        <v>0</v>
      </c>
      <c r="AI51" s="15">
        <v>0</v>
      </c>
      <c r="AJ51" s="15">
        <v>0</v>
      </c>
    </row>
    <row r="52" spans="1:36" x14ac:dyDescent="0.4">
      <c r="A52" s="79"/>
      <c r="B52" s="67" t="s">
        <v>161</v>
      </c>
      <c r="C52" s="102" t="s">
        <v>160</v>
      </c>
      <c r="D52" s="105">
        <v>0</v>
      </c>
      <c r="E52" s="100">
        <v>0</v>
      </c>
      <c r="F52" s="100">
        <v>0</v>
      </c>
      <c r="G52" s="15">
        <v>0</v>
      </c>
      <c r="H52" s="15">
        <v>0</v>
      </c>
      <c r="I52" s="32">
        <v>0</v>
      </c>
      <c r="K52" s="105">
        <v>0</v>
      </c>
      <c r="L52" s="100">
        <v>0</v>
      </c>
      <c r="M52" s="15">
        <v>0</v>
      </c>
      <c r="N52" s="32">
        <v>0</v>
      </c>
      <c r="P52" s="17">
        <v>0</v>
      </c>
      <c r="Q52" s="17">
        <v>0</v>
      </c>
      <c r="R52" s="15">
        <v>0</v>
      </c>
      <c r="S52" s="32">
        <v>0</v>
      </c>
      <c r="T52" s="17">
        <v>0</v>
      </c>
      <c r="U52" s="15">
        <v>0</v>
      </c>
      <c r="V52" s="33"/>
      <c r="W52" s="33"/>
      <c r="X52" s="15"/>
      <c r="Z52" s="17"/>
      <c r="AA52" s="17"/>
      <c r="AB52" s="30"/>
      <c r="AC52" s="30"/>
      <c r="AD52" s="30"/>
      <c r="AG52" s="101">
        <v>12.824999999999999</v>
      </c>
      <c r="AH52" s="17">
        <v>0</v>
      </c>
      <c r="AI52" s="15">
        <v>-12.824999999999999</v>
      </c>
      <c r="AJ52" s="15">
        <v>0</v>
      </c>
    </row>
    <row r="53" spans="1:36" x14ac:dyDescent="0.4">
      <c r="A53" s="79"/>
      <c r="B53" s="67" t="s">
        <v>163</v>
      </c>
      <c r="C53" s="102" t="s">
        <v>162</v>
      </c>
      <c r="D53" s="105">
        <v>0</v>
      </c>
      <c r="E53" s="100">
        <v>0</v>
      </c>
      <c r="F53" s="100">
        <v>0</v>
      </c>
      <c r="G53" s="15">
        <v>0</v>
      </c>
      <c r="H53" s="15">
        <v>0</v>
      </c>
      <c r="I53" s="32">
        <v>0</v>
      </c>
      <c r="K53" s="105">
        <v>0</v>
      </c>
      <c r="L53" s="100">
        <v>0</v>
      </c>
      <c r="M53" s="15">
        <v>0</v>
      </c>
      <c r="N53" s="32">
        <v>0</v>
      </c>
      <c r="P53" s="17">
        <v>0</v>
      </c>
      <c r="Q53" s="17">
        <v>0</v>
      </c>
      <c r="R53" s="15">
        <v>0</v>
      </c>
      <c r="S53" s="32">
        <v>0</v>
      </c>
      <c r="T53" s="17">
        <v>0</v>
      </c>
      <c r="U53" s="15">
        <v>0</v>
      </c>
      <c r="V53" s="33"/>
      <c r="W53" s="33"/>
      <c r="X53" s="15"/>
      <c r="Z53" s="17"/>
      <c r="AA53" s="17"/>
      <c r="AB53" s="30"/>
      <c r="AC53" s="30"/>
      <c r="AD53" s="30"/>
      <c r="AG53" s="101">
        <v>-1.0000000000000001E-5</v>
      </c>
      <c r="AH53" s="17">
        <v>-1.0000000000000001E-5</v>
      </c>
      <c r="AI53" s="15">
        <v>1.0000000000000001E-5</v>
      </c>
      <c r="AJ53" s="15">
        <v>1.0000000000000001E-5</v>
      </c>
    </row>
    <row r="54" spans="1:36" x14ac:dyDescent="0.4">
      <c r="A54" s="79"/>
      <c r="B54" s="67" t="s">
        <v>277</v>
      </c>
      <c r="C54" s="102" t="s">
        <v>164</v>
      </c>
      <c r="D54" s="105">
        <v>179.71735999999999</v>
      </c>
      <c r="E54" s="100">
        <v>171.90700000000001</v>
      </c>
      <c r="F54" s="100">
        <v>179.71676000000002</v>
      </c>
      <c r="G54" s="15">
        <v>-7.8103599999999744</v>
      </c>
      <c r="H54" s="15">
        <v>-5.9999999996307452E-4</v>
      </c>
      <c r="I54" s="32">
        <v>-4.5433635628566456E-2</v>
      </c>
      <c r="K54" s="105">
        <v>1535.0076199999999</v>
      </c>
      <c r="L54" s="100">
        <v>1524.404</v>
      </c>
      <c r="M54" s="15">
        <v>-10.603619999999864</v>
      </c>
      <c r="N54" s="32">
        <v>-6.9559119498504756E-3</v>
      </c>
      <c r="P54" s="17">
        <v>2088.7486800000001</v>
      </c>
      <c r="Q54" s="17">
        <v>1957.2829999999999</v>
      </c>
      <c r="R54" s="15">
        <v>-131.46568000000025</v>
      </c>
      <c r="S54" s="32">
        <v>-6.2939922480286251E-2</v>
      </c>
      <c r="T54" s="17">
        <v>2046.6768266666663</v>
      </c>
      <c r="U54" s="15">
        <v>42.07185333333382</v>
      </c>
      <c r="V54" s="33"/>
      <c r="W54" s="33"/>
      <c r="X54" s="15"/>
      <c r="Z54" s="17"/>
      <c r="AA54" s="17"/>
      <c r="AB54" s="30"/>
      <c r="AC54" s="30"/>
      <c r="AD54" s="30"/>
      <c r="AG54" s="101">
        <v>1095.6778300000001</v>
      </c>
      <c r="AH54" s="17">
        <v>2217.8265199999996</v>
      </c>
      <c r="AI54" s="15">
        <v>439.32978999999978</v>
      </c>
      <c r="AJ54" s="15">
        <v>-129.07783999999947</v>
      </c>
    </row>
    <row r="55" spans="1:36" x14ac:dyDescent="0.4">
      <c r="A55" s="79"/>
      <c r="B55" s="67" t="s">
        <v>167</v>
      </c>
      <c r="C55" s="102" t="s">
        <v>166</v>
      </c>
      <c r="D55" s="105">
        <v>0</v>
      </c>
      <c r="E55" s="100">
        <v>0</v>
      </c>
      <c r="F55" s="100">
        <v>0</v>
      </c>
      <c r="G55" s="15">
        <v>0</v>
      </c>
      <c r="H55" s="15">
        <v>0</v>
      </c>
      <c r="I55" s="32">
        <v>0</v>
      </c>
      <c r="K55" s="105">
        <v>0</v>
      </c>
      <c r="L55" s="100">
        <v>0</v>
      </c>
      <c r="M55" s="15">
        <v>0</v>
      </c>
      <c r="N55" s="32">
        <v>0</v>
      </c>
      <c r="P55" s="17">
        <v>0</v>
      </c>
      <c r="Q55" s="17">
        <v>0</v>
      </c>
      <c r="R55" s="15">
        <v>0</v>
      </c>
      <c r="S55" s="32">
        <v>0</v>
      </c>
      <c r="T55" s="17">
        <v>0</v>
      </c>
      <c r="U55" s="15">
        <v>0</v>
      </c>
      <c r="V55" s="33"/>
      <c r="W55" s="33"/>
      <c r="X55" s="15"/>
      <c r="Z55" s="17"/>
      <c r="AA55" s="17"/>
      <c r="AB55" s="30"/>
      <c r="AC55" s="30"/>
      <c r="AD55" s="30"/>
      <c r="AG55" s="101">
        <v>0</v>
      </c>
      <c r="AH55" s="17">
        <v>1.4724000000000002</v>
      </c>
      <c r="AI55" s="15">
        <v>0</v>
      </c>
      <c r="AJ55" s="15">
        <v>-1.4724000000000002</v>
      </c>
    </row>
    <row r="56" spans="1:36" x14ac:dyDescent="0.4">
      <c r="A56" s="79"/>
      <c r="B56" s="67" t="s">
        <v>169</v>
      </c>
      <c r="C56" s="102" t="s">
        <v>168</v>
      </c>
      <c r="D56" s="105">
        <v>0</v>
      </c>
      <c r="E56" s="100">
        <v>0</v>
      </c>
      <c r="F56" s="100">
        <v>0</v>
      </c>
      <c r="G56" s="15">
        <v>0</v>
      </c>
      <c r="H56" s="15">
        <v>0</v>
      </c>
      <c r="I56" s="32">
        <v>0</v>
      </c>
      <c r="K56" s="105">
        <v>0</v>
      </c>
      <c r="L56" s="100">
        <v>0</v>
      </c>
      <c r="M56" s="15">
        <v>0</v>
      </c>
      <c r="N56" s="32">
        <v>0</v>
      </c>
      <c r="P56" s="17">
        <v>0</v>
      </c>
      <c r="Q56" s="17">
        <v>0</v>
      </c>
      <c r="R56" s="15">
        <v>0</v>
      </c>
      <c r="S56" s="32">
        <v>0</v>
      </c>
      <c r="T56" s="17">
        <v>0</v>
      </c>
      <c r="U56" s="15">
        <v>0</v>
      </c>
      <c r="V56" s="33"/>
      <c r="W56" s="33"/>
      <c r="X56" s="15"/>
      <c r="Z56" s="17"/>
      <c r="AA56" s="17"/>
      <c r="AB56" s="30"/>
      <c r="AC56" s="30"/>
      <c r="AD56" s="30"/>
      <c r="AG56" s="101">
        <v>0</v>
      </c>
      <c r="AH56" s="17">
        <v>0</v>
      </c>
      <c r="AI56" s="15">
        <v>0</v>
      </c>
      <c r="AJ56" s="15">
        <v>0</v>
      </c>
    </row>
    <row r="57" spans="1:36" x14ac:dyDescent="0.4">
      <c r="A57" s="79"/>
      <c r="B57" s="67" t="s">
        <v>171</v>
      </c>
      <c r="C57" s="102" t="s">
        <v>170</v>
      </c>
      <c r="D57" s="105">
        <v>0</v>
      </c>
      <c r="E57" s="100">
        <v>0</v>
      </c>
      <c r="F57" s="100">
        <v>0</v>
      </c>
      <c r="G57" s="15">
        <v>0</v>
      </c>
      <c r="H57" s="15">
        <v>0</v>
      </c>
      <c r="I57" s="32">
        <v>0</v>
      </c>
      <c r="K57" s="105">
        <v>0</v>
      </c>
      <c r="L57" s="100">
        <v>0</v>
      </c>
      <c r="M57" s="15">
        <v>0</v>
      </c>
      <c r="N57" s="32">
        <v>0</v>
      </c>
      <c r="P57" s="17">
        <v>0</v>
      </c>
      <c r="Q57" s="17">
        <v>0</v>
      </c>
      <c r="R57" s="15">
        <v>0</v>
      </c>
      <c r="S57" s="32">
        <v>0</v>
      </c>
      <c r="T57" s="17">
        <v>0</v>
      </c>
      <c r="U57" s="15">
        <v>0</v>
      </c>
      <c r="V57" s="33"/>
      <c r="W57" s="33"/>
      <c r="X57" s="15"/>
      <c r="Z57" s="17"/>
      <c r="AA57" s="17"/>
      <c r="AB57" s="30"/>
      <c r="AC57" s="30"/>
      <c r="AD57" s="30"/>
      <c r="AG57" s="101">
        <v>0</v>
      </c>
      <c r="AH57" s="17">
        <v>0</v>
      </c>
      <c r="AI57" s="15">
        <v>0</v>
      </c>
      <c r="AJ57" s="15">
        <v>0</v>
      </c>
    </row>
    <row r="58" spans="1:36" x14ac:dyDescent="0.4">
      <c r="A58" s="79"/>
      <c r="B58" s="67" t="s">
        <v>173</v>
      </c>
      <c r="C58" s="102" t="s">
        <v>172</v>
      </c>
      <c r="D58" s="105">
        <v>0</v>
      </c>
      <c r="E58" s="100">
        <v>0</v>
      </c>
      <c r="F58" s="100">
        <v>0</v>
      </c>
      <c r="G58" s="15">
        <v>0</v>
      </c>
      <c r="H58" s="15">
        <v>0</v>
      </c>
      <c r="I58" s="32">
        <v>0</v>
      </c>
      <c r="K58" s="105">
        <v>0</v>
      </c>
      <c r="L58" s="100">
        <v>0</v>
      </c>
      <c r="M58" s="15">
        <v>0</v>
      </c>
      <c r="N58" s="32">
        <v>0</v>
      </c>
      <c r="P58" s="17">
        <v>0</v>
      </c>
      <c r="Q58" s="17">
        <v>0</v>
      </c>
      <c r="R58" s="15">
        <v>0</v>
      </c>
      <c r="S58" s="32">
        <v>0</v>
      </c>
      <c r="T58" s="17">
        <v>0</v>
      </c>
      <c r="U58" s="15">
        <v>0</v>
      </c>
      <c r="V58" s="33"/>
      <c r="W58" s="33"/>
      <c r="X58" s="15"/>
      <c r="Z58" s="17"/>
      <c r="AA58" s="17"/>
      <c r="AB58" s="30"/>
      <c r="AC58" s="30"/>
      <c r="AD58" s="30"/>
      <c r="AG58" s="101">
        <v>-15.875999999999999</v>
      </c>
      <c r="AH58" s="17">
        <v>-26.2728</v>
      </c>
      <c r="AI58" s="15">
        <v>15.875999999999999</v>
      </c>
      <c r="AJ58" s="15">
        <v>26.2728</v>
      </c>
    </row>
    <row r="59" spans="1:36" x14ac:dyDescent="0.4">
      <c r="A59" s="79"/>
      <c r="B59" s="67" t="s">
        <v>175</v>
      </c>
      <c r="C59" s="107" t="s">
        <v>174</v>
      </c>
      <c r="D59" s="105">
        <v>0</v>
      </c>
      <c r="E59" s="100">
        <v>0</v>
      </c>
      <c r="F59" s="100">
        <v>0</v>
      </c>
      <c r="G59" s="15">
        <v>0</v>
      </c>
      <c r="H59" s="15">
        <v>0</v>
      </c>
      <c r="I59" s="32">
        <v>0</v>
      </c>
      <c r="K59" s="105">
        <v>0</v>
      </c>
      <c r="L59" s="100">
        <v>0</v>
      </c>
      <c r="M59" s="15">
        <v>0</v>
      </c>
      <c r="N59" s="32">
        <v>0</v>
      </c>
      <c r="P59" s="17">
        <v>0</v>
      </c>
      <c r="Q59" s="17">
        <v>0</v>
      </c>
      <c r="R59" s="15">
        <v>0</v>
      </c>
      <c r="S59" s="32">
        <v>0</v>
      </c>
      <c r="T59" s="17">
        <v>0</v>
      </c>
      <c r="U59" s="15">
        <v>0</v>
      </c>
      <c r="V59" s="33"/>
      <c r="W59" s="33"/>
      <c r="X59" s="15"/>
      <c r="Z59" s="17"/>
      <c r="AA59" s="17"/>
      <c r="AB59" s="30"/>
      <c r="AC59" s="30"/>
      <c r="AD59" s="30"/>
      <c r="AG59" s="101">
        <v>0</v>
      </c>
      <c r="AH59" s="17">
        <v>0</v>
      </c>
      <c r="AI59" s="15">
        <v>0</v>
      </c>
      <c r="AJ59" s="15">
        <v>0</v>
      </c>
    </row>
    <row r="60" spans="1:36" x14ac:dyDescent="0.4">
      <c r="A60" s="79"/>
      <c r="B60" s="67" t="s">
        <v>278</v>
      </c>
      <c r="C60" s="107" t="s">
        <v>176</v>
      </c>
      <c r="D60" s="105">
        <v>0</v>
      </c>
      <c r="E60" s="100">
        <v>0</v>
      </c>
      <c r="F60" s="100">
        <v>0</v>
      </c>
      <c r="G60" s="15">
        <v>0</v>
      </c>
      <c r="H60" s="15">
        <v>0</v>
      </c>
      <c r="I60" s="32">
        <v>0</v>
      </c>
      <c r="K60" s="105">
        <v>0</v>
      </c>
      <c r="L60" s="100">
        <v>0</v>
      </c>
      <c r="M60" s="15">
        <v>0</v>
      </c>
      <c r="N60" s="32">
        <v>0</v>
      </c>
      <c r="P60" s="17">
        <v>0</v>
      </c>
      <c r="Q60" s="17">
        <v>0</v>
      </c>
      <c r="R60" s="15">
        <v>0</v>
      </c>
      <c r="S60" s="32">
        <v>0</v>
      </c>
      <c r="T60" s="17">
        <v>0</v>
      </c>
      <c r="U60" s="15">
        <v>0</v>
      </c>
      <c r="V60" s="33"/>
      <c r="W60" s="33"/>
      <c r="X60" s="15"/>
      <c r="Z60" s="17"/>
      <c r="AA60" s="17"/>
      <c r="AB60" s="30"/>
      <c r="AC60" s="30"/>
      <c r="AD60" s="30"/>
      <c r="AG60" s="101">
        <v>0</v>
      </c>
      <c r="AH60" s="17">
        <v>-4.9776000000000007</v>
      </c>
      <c r="AI60" s="15">
        <v>0</v>
      </c>
      <c r="AJ60" s="15">
        <v>4.9776000000000007</v>
      </c>
    </row>
    <row r="61" spans="1:36" x14ac:dyDescent="0.4">
      <c r="A61" s="79"/>
      <c r="B61" s="67" t="s">
        <v>279</v>
      </c>
      <c r="C61" s="107" t="s">
        <v>178</v>
      </c>
      <c r="D61" s="105">
        <v>0</v>
      </c>
      <c r="E61" s="100">
        <v>0</v>
      </c>
      <c r="F61" s="100">
        <v>0</v>
      </c>
      <c r="G61" s="15">
        <v>0</v>
      </c>
      <c r="H61" s="15">
        <v>0</v>
      </c>
      <c r="I61" s="32">
        <v>0</v>
      </c>
      <c r="K61" s="105">
        <v>13.179600000000001</v>
      </c>
      <c r="L61" s="100">
        <v>0</v>
      </c>
      <c r="M61" s="15">
        <v>-13.179600000000001</v>
      </c>
      <c r="N61" s="32">
        <v>0</v>
      </c>
      <c r="P61" s="17">
        <v>44.393599999999999</v>
      </c>
      <c r="Q61" s="17">
        <v>54.393999999999998</v>
      </c>
      <c r="R61" s="15">
        <v>10.000399999999999</v>
      </c>
      <c r="S61" s="32">
        <v>0.22526670511064656</v>
      </c>
      <c r="T61" s="17">
        <v>17.572800000000001</v>
      </c>
      <c r="U61" s="15">
        <v>26.820799999999998</v>
      </c>
      <c r="V61" s="33"/>
      <c r="W61" s="33"/>
      <c r="X61" s="15"/>
      <c r="Z61" s="17"/>
      <c r="AA61" s="17"/>
      <c r="AB61" s="30"/>
      <c r="AC61" s="30"/>
      <c r="AD61" s="30"/>
      <c r="AG61" s="101">
        <v>71.470199999999991</v>
      </c>
      <c r="AH61" s="17">
        <v>85.008600000000001</v>
      </c>
      <c r="AI61" s="15">
        <v>-58.290599999999991</v>
      </c>
      <c r="AJ61" s="15">
        <v>-40.615000000000002</v>
      </c>
    </row>
    <row r="62" spans="1:36" x14ac:dyDescent="0.4">
      <c r="A62" s="79"/>
      <c r="B62" s="67" t="s">
        <v>280</v>
      </c>
      <c r="C62" s="107" t="s">
        <v>180</v>
      </c>
      <c r="D62" s="105">
        <v>14.865119999999999</v>
      </c>
      <c r="E62" s="100">
        <v>2.456</v>
      </c>
      <c r="F62" s="100">
        <v>15.27374</v>
      </c>
      <c r="G62" s="15">
        <v>-12.40912</v>
      </c>
      <c r="H62" s="15">
        <v>0.40862000000000087</v>
      </c>
      <c r="I62" s="32">
        <v>-5.0525732899022797</v>
      </c>
      <c r="K62" s="105">
        <v>180.25659999999999</v>
      </c>
      <c r="L62" s="100">
        <v>43.113999999999997</v>
      </c>
      <c r="M62" s="15">
        <v>-137.14259999999999</v>
      </c>
      <c r="N62" s="32">
        <v>-3.180929628426961</v>
      </c>
      <c r="P62" s="17">
        <v>200.59844000000001</v>
      </c>
      <c r="Q62" s="17">
        <v>132.04300000000001</v>
      </c>
      <c r="R62" s="15">
        <v>-68.555440000000004</v>
      </c>
      <c r="S62" s="32">
        <v>-0.34175460188025392</v>
      </c>
      <c r="T62" s="17">
        <v>240.34213333333332</v>
      </c>
      <c r="U62" s="15">
        <v>-39.743693333333312</v>
      </c>
      <c r="V62" s="33"/>
      <c r="W62" s="33"/>
      <c r="X62" s="15"/>
      <c r="Z62" s="17"/>
      <c r="AA62" s="17"/>
      <c r="AB62" s="30"/>
      <c r="AC62" s="30"/>
      <c r="AD62" s="30"/>
      <c r="AG62" s="101">
        <v>22.284829999999999</v>
      </c>
      <c r="AH62" s="17">
        <v>86.407139999999998</v>
      </c>
      <c r="AI62" s="15">
        <v>157.97176999999999</v>
      </c>
      <c r="AJ62" s="15">
        <v>114.19130000000001</v>
      </c>
    </row>
    <row r="63" spans="1:36" x14ac:dyDescent="0.4">
      <c r="A63" s="79"/>
      <c r="B63" s="81" t="s">
        <v>183</v>
      </c>
      <c r="C63" s="107" t="s">
        <v>182</v>
      </c>
      <c r="D63" s="105">
        <v>0</v>
      </c>
      <c r="E63" s="100">
        <v>0</v>
      </c>
      <c r="F63" s="100">
        <v>0</v>
      </c>
      <c r="G63" s="15">
        <v>0</v>
      </c>
      <c r="H63" s="15">
        <v>0</v>
      </c>
      <c r="I63" s="32">
        <v>0</v>
      </c>
      <c r="K63" s="105">
        <v>0</v>
      </c>
      <c r="L63" s="100">
        <v>0</v>
      </c>
      <c r="M63" s="15">
        <v>0</v>
      </c>
      <c r="N63" s="32">
        <v>0</v>
      </c>
      <c r="P63" s="17">
        <v>0</v>
      </c>
      <c r="Q63" s="17">
        <v>0</v>
      </c>
      <c r="R63" s="15">
        <v>0</v>
      </c>
      <c r="S63" s="32">
        <v>0</v>
      </c>
      <c r="T63" s="17">
        <v>0</v>
      </c>
      <c r="U63" s="15">
        <v>0</v>
      </c>
      <c r="V63" s="33"/>
      <c r="W63" s="33"/>
      <c r="X63" s="15"/>
      <c r="Z63" s="17"/>
      <c r="AA63" s="17"/>
      <c r="AB63" s="30"/>
      <c r="AC63" s="30"/>
      <c r="AD63" s="30"/>
      <c r="AG63" s="101"/>
      <c r="AH63" s="17">
        <v>8.8764000000000003</v>
      </c>
      <c r="AI63" s="15">
        <v>0</v>
      </c>
      <c r="AJ63" s="15">
        <v>-8.8764000000000003</v>
      </c>
    </row>
    <row r="64" spans="1:36" x14ac:dyDescent="0.4">
      <c r="A64" s="79"/>
      <c r="B64" s="81" t="s">
        <v>185</v>
      </c>
      <c r="C64" s="107" t="s">
        <v>184</v>
      </c>
      <c r="D64" s="105">
        <v>26.916889999999999</v>
      </c>
      <c r="E64" s="100">
        <v>0</v>
      </c>
      <c r="F64" s="100">
        <v>26.917000000000002</v>
      </c>
      <c r="G64" s="15">
        <v>-26.916889999999999</v>
      </c>
      <c r="H64" s="15">
        <v>1.1000000000294108E-4</v>
      </c>
      <c r="I64" s="32">
        <v>0</v>
      </c>
      <c r="K64" s="105">
        <v>91.140539999999987</v>
      </c>
      <c r="L64" s="100">
        <v>143</v>
      </c>
      <c r="M64" s="15">
        <v>51.859460000000013</v>
      </c>
      <c r="N64" s="32">
        <v>0.3626535664335665</v>
      </c>
      <c r="P64" s="17">
        <v>142.99965</v>
      </c>
      <c r="Q64" s="17">
        <v>143</v>
      </c>
      <c r="R64" s="15">
        <v>3.4999999999740794E-4</v>
      </c>
      <c r="S64" s="32">
        <v>2.4475584380619667E-6</v>
      </c>
      <c r="T64" s="17">
        <v>121.52071999999998</v>
      </c>
      <c r="U64" s="15">
        <v>21.47893000000002</v>
      </c>
      <c r="V64" s="33"/>
      <c r="W64" s="33"/>
      <c r="X64" s="15"/>
      <c r="Z64" s="17"/>
      <c r="AA64" s="17"/>
      <c r="AB64" s="30"/>
      <c r="AC64" s="30"/>
      <c r="AD64" s="30"/>
      <c r="AG64" s="101"/>
      <c r="AH64" s="17">
        <v>7.2209599999999998</v>
      </c>
      <c r="AI64" s="15">
        <v>91.140539999999987</v>
      </c>
      <c r="AJ64" s="15">
        <v>135.77869000000001</v>
      </c>
    </row>
    <row r="65" spans="1:36" x14ac:dyDescent="0.4">
      <c r="A65" s="79"/>
      <c r="B65" s="81" t="s">
        <v>187</v>
      </c>
      <c r="C65" s="107" t="s">
        <v>186</v>
      </c>
      <c r="D65" s="105">
        <v>64.069999999999993</v>
      </c>
      <c r="E65" s="100">
        <v>0</v>
      </c>
      <c r="F65" s="100">
        <v>64.069999999999993</v>
      </c>
      <c r="G65" s="15">
        <v>-64.069999999999993</v>
      </c>
      <c r="H65" s="15">
        <v>0</v>
      </c>
      <c r="I65" s="32">
        <v>0</v>
      </c>
      <c r="K65" s="105">
        <v>253.07</v>
      </c>
      <c r="L65" s="100">
        <v>75.518000000000001</v>
      </c>
      <c r="M65" s="15">
        <v>-177.55199999999999</v>
      </c>
      <c r="N65" s="32">
        <v>-2.3511215869064328</v>
      </c>
      <c r="P65" s="17">
        <v>253.07</v>
      </c>
      <c r="Q65" s="17">
        <v>253.07</v>
      </c>
      <c r="R65" s="15">
        <v>0</v>
      </c>
      <c r="S65" s="32">
        <v>0</v>
      </c>
      <c r="T65" s="17">
        <v>337.42666666666668</v>
      </c>
      <c r="U65" s="15">
        <v>-84.356666666666683</v>
      </c>
      <c r="V65" s="33"/>
      <c r="W65" s="33"/>
      <c r="X65" s="15"/>
      <c r="Z65" s="17"/>
      <c r="AA65" s="17"/>
      <c r="AB65" s="30"/>
      <c r="AC65" s="30"/>
      <c r="AD65" s="30"/>
      <c r="AG65" s="101"/>
      <c r="AH65" s="17"/>
      <c r="AI65" s="15"/>
      <c r="AJ65" s="15"/>
    </row>
    <row r="66" spans="1:36" x14ac:dyDescent="0.4">
      <c r="A66" s="79"/>
      <c r="B66" s="81" t="s">
        <v>189</v>
      </c>
      <c r="C66" s="107" t="s">
        <v>188</v>
      </c>
      <c r="D66" s="105">
        <v>0</v>
      </c>
      <c r="E66" s="100">
        <v>22.463999999999999</v>
      </c>
      <c r="F66" s="100">
        <v>0</v>
      </c>
      <c r="G66" s="15">
        <v>22.463999999999999</v>
      </c>
      <c r="H66" s="15">
        <v>0</v>
      </c>
      <c r="I66" s="32">
        <v>1</v>
      </c>
      <c r="K66" s="105">
        <v>0</v>
      </c>
      <c r="L66" s="100">
        <v>44.927999999999997</v>
      </c>
      <c r="M66" s="15">
        <v>44.927999999999997</v>
      </c>
      <c r="N66" s="32">
        <v>1</v>
      </c>
      <c r="P66" s="17">
        <v>177.12</v>
      </c>
      <c r="Q66" s="17">
        <v>177.12</v>
      </c>
      <c r="R66" s="15">
        <v>0</v>
      </c>
      <c r="S66" s="32">
        <v>0</v>
      </c>
      <c r="T66" s="17">
        <v>0</v>
      </c>
      <c r="U66" s="15">
        <v>177.12</v>
      </c>
      <c r="V66" s="33"/>
      <c r="W66" s="33"/>
      <c r="X66" s="15"/>
      <c r="Z66" s="17"/>
      <c r="AA66" s="17"/>
      <c r="AB66" s="30"/>
      <c r="AC66" s="30"/>
      <c r="AD66" s="30"/>
      <c r="AG66" s="101"/>
      <c r="AH66" s="17"/>
      <c r="AI66" s="15"/>
      <c r="AJ66" s="15"/>
    </row>
    <row r="67" spans="1:36" x14ac:dyDescent="0.4">
      <c r="A67" s="79"/>
      <c r="B67" s="81" t="s">
        <v>281</v>
      </c>
      <c r="C67" s="107" t="s">
        <v>190</v>
      </c>
      <c r="D67" s="105">
        <v>3</v>
      </c>
      <c r="E67" s="100">
        <v>0</v>
      </c>
      <c r="F67" s="100">
        <v>3</v>
      </c>
      <c r="G67" s="15">
        <v>-3</v>
      </c>
      <c r="H67" s="15">
        <v>0</v>
      </c>
      <c r="I67" s="32">
        <v>0</v>
      </c>
      <c r="K67" s="105">
        <v>18.75</v>
      </c>
      <c r="L67" s="100">
        <v>0</v>
      </c>
      <c r="M67" s="15">
        <v>-18.75</v>
      </c>
      <c r="N67" s="32">
        <v>0</v>
      </c>
      <c r="P67" s="17">
        <v>21.6</v>
      </c>
      <c r="Q67" s="17">
        <v>21.6</v>
      </c>
      <c r="R67" s="15">
        <v>0</v>
      </c>
      <c r="S67" s="32">
        <v>0</v>
      </c>
      <c r="T67" s="17">
        <v>25</v>
      </c>
      <c r="U67" s="15">
        <v>-3.3999999999999986</v>
      </c>
      <c r="V67" s="33"/>
      <c r="W67" s="33"/>
      <c r="X67" s="15"/>
      <c r="Z67" s="17"/>
      <c r="AA67" s="17"/>
      <c r="AB67" s="30"/>
      <c r="AC67" s="30"/>
      <c r="AD67" s="30"/>
      <c r="AG67" s="101"/>
      <c r="AH67" s="17"/>
      <c r="AI67" s="15"/>
      <c r="AJ67" s="15"/>
    </row>
    <row r="68" spans="1:36" x14ac:dyDescent="0.4">
      <c r="A68" s="79"/>
      <c r="B68" s="81" t="s">
        <v>282</v>
      </c>
      <c r="C68" s="107" t="s">
        <v>192</v>
      </c>
      <c r="D68" s="105">
        <v>0</v>
      </c>
      <c r="E68" s="100">
        <v>0</v>
      </c>
      <c r="F68" s="100">
        <v>0</v>
      </c>
      <c r="G68" s="15">
        <v>0</v>
      </c>
      <c r="H68" s="15">
        <v>0</v>
      </c>
      <c r="I68" s="32">
        <v>0</v>
      </c>
      <c r="K68" s="105">
        <v>0</v>
      </c>
      <c r="L68" s="100">
        <v>35.006</v>
      </c>
      <c r="M68" s="15">
        <v>35.006</v>
      </c>
      <c r="N68" s="32">
        <v>1</v>
      </c>
      <c r="P68" s="17">
        <v>35.006</v>
      </c>
      <c r="Q68" s="17">
        <v>35.006</v>
      </c>
      <c r="R68" s="15">
        <v>0</v>
      </c>
      <c r="S68" s="32">
        <v>0</v>
      </c>
      <c r="T68" s="17">
        <v>0</v>
      </c>
      <c r="U68" s="15">
        <v>35.006</v>
      </c>
      <c r="V68" s="33"/>
      <c r="W68" s="33"/>
      <c r="X68" s="15"/>
      <c r="Z68" s="17"/>
      <c r="AA68" s="17"/>
      <c r="AB68" s="30"/>
      <c r="AC68" s="30"/>
      <c r="AD68" s="30"/>
      <c r="AG68" s="101"/>
      <c r="AH68" s="17"/>
      <c r="AI68" s="15"/>
      <c r="AJ68" s="15"/>
    </row>
    <row r="69" spans="1:36" x14ac:dyDescent="0.4">
      <c r="A69" s="79"/>
      <c r="B69" s="67" t="s">
        <v>195</v>
      </c>
      <c r="C69" s="102" t="s">
        <v>194</v>
      </c>
      <c r="D69" s="105">
        <v>17.62359</v>
      </c>
      <c r="E69" s="100">
        <v>6.6539999999999999</v>
      </c>
      <c r="F69" s="100">
        <v>17.429819999999999</v>
      </c>
      <c r="G69" s="15">
        <v>-10.96959</v>
      </c>
      <c r="H69" s="15">
        <v>-0.19377000000000066</v>
      </c>
      <c r="I69" s="32">
        <v>-1.648570784490532</v>
      </c>
      <c r="K69" s="105">
        <v>74.667000000000016</v>
      </c>
      <c r="L69" s="100">
        <v>50.962000000000003</v>
      </c>
      <c r="M69" s="15">
        <v>-23.705000000000013</v>
      </c>
      <c r="N69" s="32">
        <v>-0.4651505042973198</v>
      </c>
      <c r="P69" s="17">
        <v>147.88566</v>
      </c>
      <c r="Q69" s="17">
        <v>74.034000000000006</v>
      </c>
      <c r="R69" s="15">
        <v>-73.851659999999995</v>
      </c>
      <c r="S69" s="32">
        <v>-0.49938351020646621</v>
      </c>
      <c r="T69" s="17">
        <v>99.556000000000012</v>
      </c>
      <c r="U69" s="15">
        <v>48.32965999999999</v>
      </c>
      <c r="V69" s="33">
        <v>-77.539719999999988</v>
      </c>
      <c r="W69" s="33">
        <v>77.539719999999988</v>
      </c>
      <c r="X69" s="15">
        <v>3.688059999999993</v>
      </c>
      <c r="Z69" s="17">
        <v>61.720999999999997</v>
      </c>
      <c r="AA69" s="17">
        <v>57.5</v>
      </c>
      <c r="AB69" s="30">
        <v>-86.164659999999998</v>
      </c>
      <c r="AC69" s="30">
        <v>-16.534000000000006</v>
      </c>
      <c r="AG69" s="101">
        <v>28.189909999999998</v>
      </c>
      <c r="AH69" s="17">
        <v>37.674199999999999</v>
      </c>
      <c r="AI69" s="15">
        <v>46.477090000000018</v>
      </c>
      <c r="AJ69" s="15">
        <v>110.21146</v>
      </c>
    </row>
    <row r="70" spans="1:36" x14ac:dyDescent="0.4">
      <c r="A70" s="79"/>
      <c r="B70" s="67" t="s">
        <v>102</v>
      </c>
      <c r="C70" s="102" t="s">
        <v>196</v>
      </c>
      <c r="D70" s="105">
        <v>44.75985</v>
      </c>
      <c r="E70" s="100">
        <v>48.529000000000003</v>
      </c>
      <c r="F70" s="100">
        <v>44.730170000000001</v>
      </c>
      <c r="G70" s="15">
        <v>3.7691500000000033</v>
      </c>
      <c r="H70" s="15">
        <v>-2.967999999999904E-2</v>
      </c>
      <c r="I70" s="32">
        <v>7.7667992334480476E-2</v>
      </c>
      <c r="K70" s="105">
        <v>400.27478000000008</v>
      </c>
      <c r="L70" s="100">
        <v>418.70499999999998</v>
      </c>
      <c r="M70" s="15">
        <v>18.430219999999906</v>
      </c>
      <c r="N70" s="32">
        <v>4.4017195877765744E-2</v>
      </c>
      <c r="P70" s="17">
        <v>535.95560999999998</v>
      </c>
      <c r="Q70" s="17">
        <v>564.29200000000003</v>
      </c>
      <c r="R70" s="15">
        <v>28.336390000000051</v>
      </c>
      <c r="S70" s="32">
        <v>5.2870777861621886E-2</v>
      </c>
      <c r="T70" s="17">
        <v>533.69970666666677</v>
      </c>
      <c r="U70" s="15">
        <v>2.2559033333332081</v>
      </c>
      <c r="V70" s="33">
        <v>-39.991199999999594</v>
      </c>
      <c r="W70" s="33">
        <v>39.991199999999594</v>
      </c>
      <c r="X70" s="15">
        <v>68.327589999999645</v>
      </c>
      <c r="Z70" s="17">
        <v>657.07799999999997</v>
      </c>
      <c r="AA70" s="17">
        <v>663</v>
      </c>
      <c r="AB70" s="30">
        <v>121.12239</v>
      </c>
      <c r="AC70" s="30">
        <v>98.70799999999997</v>
      </c>
      <c r="AG70" s="101">
        <v>395.37738000000002</v>
      </c>
      <c r="AH70" s="17">
        <v>542.2398300000001</v>
      </c>
      <c r="AI70" s="15">
        <v>4.8974000000000615</v>
      </c>
      <c r="AJ70" s="15">
        <v>-6.2842200000001185</v>
      </c>
    </row>
    <row r="71" spans="1:36" x14ac:dyDescent="0.4">
      <c r="A71" s="79"/>
      <c r="B71" s="67" t="s">
        <v>104</v>
      </c>
      <c r="C71" s="102" t="s">
        <v>197</v>
      </c>
      <c r="D71" s="105">
        <v>8.1029499999999999</v>
      </c>
      <c r="E71" s="100">
        <v>15.733000000000001</v>
      </c>
      <c r="F71" s="100">
        <v>7.9669600000000003</v>
      </c>
      <c r="G71" s="15">
        <v>7.6300500000000007</v>
      </c>
      <c r="H71" s="15">
        <v>-0.13598999999999961</v>
      </c>
      <c r="I71" s="32">
        <v>0.48497107989576055</v>
      </c>
      <c r="K71" s="105">
        <v>98.651680000000013</v>
      </c>
      <c r="L71" s="100">
        <v>170.959</v>
      </c>
      <c r="M71" s="15">
        <v>72.30731999999999</v>
      </c>
      <c r="N71" s="32">
        <v>0.42295123392158346</v>
      </c>
      <c r="P71" s="17">
        <v>132.13905</v>
      </c>
      <c r="Q71" s="17">
        <v>235.17400000000001</v>
      </c>
      <c r="R71" s="15">
        <v>103.03495000000001</v>
      </c>
      <c r="S71" s="32">
        <v>0.77974641107227582</v>
      </c>
      <c r="T71" s="17">
        <v>131.53557333333336</v>
      </c>
      <c r="U71" s="15">
        <v>0.60347666666663713</v>
      </c>
      <c r="V71" s="33">
        <v>86.981859999999983</v>
      </c>
      <c r="W71" s="33">
        <v>-86.981859999999983</v>
      </c>
      <c r="X71" s="15">
        <v>16.053090000000026</v>
      </c>
      <c r="Z71" s="17">
        <v>158.911</v>
      </c>
      <c r="AA71" s="17">
        <v>160</v>
      </c>
      <c r="AB71" s="30">
        <v>26.771950000000004</v>
      </c>
      <c r="AC71" s="30">
        <v>-75.174000000000007</v>
      </c>
      <c r="AG71" s="101">
        <v>117.64511</v>
      </c>
      <c r="AH71" s="17">
        <v>157.66368000000003</v>
      </c>
      <c r="AI71" s="15">
        <v>-18.993429999999989</v>
      </c>
      <c r="AJ71" s="15">
        <v>-25.52463000000003</v>
      </c>
    </row>
    <row r="72" spans="1:36" x14ac:dyDescent="0.4">
      <c r="A72" s="79"/>
      <c r="B72" s="67" t="s">
        <v>106</v>
      </c>
      <c r="C72" s="102" t="s">
        <v>198</v>
      </c>
      <c r="D72" s="105">
        <v>0</v>
      </c>
      <c r="E72" s="100">
        <v>0</v>
      </c>
      <c r="F72" s="100">
        <v>0</v>
      </c>
      <c r="G72" s="15">
        <v>0</v>
      </c>
      <c r="H72" s="15">
        <v>0</v>
      </c>
      <c r="I72" s="32">
        <v>0</v>
      </c>
      <c r="K72" s="105">
        <v>0</v>
      </c>
      <c r="L72" s="100">
        <v>0</v>
      </c>
      <c r="M72" s="15">
        <v>0</v>
      </c>
      <c r="N72" s="32">
        <v>0</v>
      </c>
      <c r="P72" s="17">
        <v>0</v>
      </c>
      <c r="Q72" s="17">
        <v>0</v>
      </c>
      <c r="R72" s="15">
        <v>0</v>
      </c>
      <c r="S72" s="32">
        <v>0</v>
      </c>
      <c r="T72" s="17">
        <v>0</v>
      </c>
      <c r="U72" s="15">
        <v>0</v>
      </c>
      <c r="V72" s="33">
        <v>0</v>
      </c>
      <c r="W72" s="33">
        <v>0</v>
      </c>
      <c r="X72" s="15">
        <v>0</v>
      </c>
      <c r="Z72" s="17">
        <v>94.688000000000002</v>
      </c>
      <c r="AA72" s="17">
        <v>92</v>
      </c>
      <c r="AB72" s="30">
        <v>94.688000000000002</v>
      </c>
      <c r="AC72" s="30">
        <v>92</v>
      </c>
      <c r="AG72" s="101">
        <v>0</v>
      </c>
      <c r="AH72" s="17">
        <v>0</v>
      </c>
      <c r="AI72" s="15">
        <v>0</v>
      </c>
      <c r="AJ72" s="15">
        <v>0</v>
      </c>
    </row>
    <row r="73" spans="1:36" x14ac:dyDescent="0.4">
      <c r="A73" s="79"/>
      <c r="B73" s="67" t="s">
        <v>108</v>
      </c>
      <c r="C73" s="102" t="s">
        <v>199</v>
      </c>
      <c r="D73" s="105">
        <v>193.55024000000006</v>
      </c>
      <c r="E73" s="100">
        <v>164.24</v>
      </c>
      <c r="F73" s="100">
        <v>194.01639</v>
      </c>
      <c r="G73" s="15">
        <v>-29.31024000000005</v>
      </c>
      <c r="H73" s="15">
        <v>0.46614999999994211</v>
      </c>
      <c r="I73" s="32">
        <v>-0.17845981490501733</v>
      </c>
      <c r="K73" s="105">
        <v>1744.1999499999997</v>
      </c>
      <c r="L73" s="100">
        <v>1494.1189999999999</v>
      </c>
      <c r="M73" s="15">
        <v>-250.0809499999998</v>
      </c>
      <c r="N73" s="32">
        <v>-0.16737686221780182</v>
      </c>
      <c r="P73" s="17">
        <v>2331.9664899999998</v>
      </c>
      <c r="Q73" s="17">
        <v>2060.8890000000001</v>
      </c>
      <c r="R73" s="15">
        <v>-271.07748999999967</v>
      </c>
      <c r="S73" s="32">
        <v>-0.11624416181040392</v>
      </c>
      <c r="T73" s="17">
        <v>2325.599933333333</v>
      </c>
      <c r="U73" s="15">
        <v>6.3665566666668383</v>
      </c>
      <c r="V73" s="33">
        <v>-526.12066999999911</v>
      </c>
      <c r="W73" s="33">
        <v>526.12066999999911</v>
      </c>
      <c r="X73" s="15">
        <v>255.04317999999944</v>
      </c>
      <c r="Z73" s="17">
        <v>1902.4290000000001</v>
      </c>
      <c r="AA73" s="17">
        <v>1909</v>
      </c>
      <c r="AB73" s="30">
        <v>-429.53748999999971</v>
      </c>
      <c r="AC73" s="30">
        <v>-151.88900000000012</v>
      </c>
      <c r="AG73" s="101">
        <v>1416.8412300000002</v>
      </c>
      <c r="AH73" s="17">
        <v>2002.9262500000002</v>
      </c>
      <c r="AI73" s="15">
        <v>327.35871999999949</v>
      </c>
      <c r="AJ73" s="15">
        <v>329.04023999999959</v>
      </c>
    </row>
    <row r="74" spans="1:36" x14ac:dyDescent="0.4">
      <c r="A74" s="79"/>
      <c r="B74" s="67" t="s">
        <v>201</v>
      </c>
      <c r="C74" s="102" t="s">
        <v>200</v>
      </c>
      <c r="D74" s="105">
        <v>12.55883</v>
      </c>
      <c r="E74" s="100">
        <v>11.212999999999999</v>
      </c>
      <c r="F74" s="100">
        <v>12.38</v>
      </c>
      <c r="G74" s="15">
        <v>-1.3458300000000012</v>
      </c>
      <c r="H74" s="15">
        <v>-0.1788299999999996</v>
      </c>
      <c r="I74" s="32">
        <v>-0.12002407919379303</v>
      </c>
      <c r="K74" s="105">
        <v>111.79728</v>
      </c>
      <c r="L74" s="100">
        <v>100.917</v>
      </c>
      <c r="M74" s="15">
        <v>-10.880279999999999</v>
      </c>
      <c r="N74" s="32">
        <v>-0.10781414429679835</v>
      </c>
      <c r="P74" s="17">
        <v>148.75845000000001</v>
      </c>
      <c r="Q74" s="17">
        <v>134.56</v>
      </c>
      <c r="R74" s="15">
        <v>-14.198450000000008</v>
      </c>
      <c r="S74" s="32">
        <v>-9.5446342711960272E-2</v>
      </c>
      <c r="T74" s="17">
        <v>149.06304</v>
      </c>
      <c r="U74" s="15">
        <v>-0.30458999999999037</v>
      </c>
      <c r="V74" s="33">
        <v>-21.640370000000019</v>
      </c>
      <c r="W74" s="33">
        <v>21.640370000000019</v>
      </c>
      <c r="X74" s="15">
        <v>7.4419200000000103</v>
      </c>
      <c r="Z74" s="17">
        <v>129.78899999999999</v>
      </c>
      <c r="AA74" s="17">
        <v>130</v>
      </c>
      <c r="AB74" s="30">
        <v>-18.969450000000023</v>
      </c>
      <c r="AC74" s="30">
        <v>-4.5600000000000023</v>
      </c>
      <c r="AG74" s="101">
        <v>102.24390000000001</v>
      </c>
      <c r="AH74" s="17">
        <v>138.48244</v>
      </c>
      <c r="AI74" s="15">
        <v>9.55337999999999</v>
      </c>
      <c r="AJ74" s="15">
        <v>10.276010000000014</v>
      </c>
    </row>
    <row r="75" spans="1:36" x14ac:dyDescent="0.4">
      <c r="A75" s="79"/>
      <c r="B75" s="67" t="s">
        <v>110</v>
      </c>
      <c r="C75" s="102" t="s">
        <v>202</v>
      </c>
      <c r="D75" s="105">
        <v>11.451040000000001</v>
      </c>
      <c r="E75" s="100">
        <v>12.086</v>
      </c>
      <c r="F75" s="100">
        <v>11.49428</v>
      </c>
      <c r="G75" s="15">
        <v>0.63495999999999952</v>
      </c>
      <c r="H75" s="15">
        <v>4.3239999999999057E-2</v>
      </c>
      <c r="I75" s="32">
        <v>5.2536819460532805E-2</v>
      </c>
      <c r="K75" s="105">
        <v>104.39389999999999</v>
      </c>
      <c r="L75" s="100">
        <v>107.253</v>
      </c>
      <c r="M75" s="15">
        <v>2.8591000000000122</v>
      </c>
      <c r="N75" s="32">
        <v>2.6657529393117323E-2</v>
      </c>
      <c r="P75" s="17">
        <v>143.87997999999999</v>
      </c>
      <c r="Q75" s="17">
        <v>144.511</v>
      </c>
      <c r="R75" s="15">
        <v>0.63102000000000658</v>
      </c>
      <c r="S75" s="32">
        <v>4.3857387247343699E-3</v>
      </c>
      <c r="T75" s="17">
        <v>139.19186666666664</v>
      </c>
      <c r="U75" s="15">
        <v>4.688113333333348</v>
      </c>
      <c r="V75" s="33">
        <v>-13.893889999999971</v>
      </c>
      <c r="W75" s="33">
        <v>13.893889999999971</v>
      </c>
      <c r="X75" s="15">
        <v>14.524909999999977</v>
      </c>
      <c r="Z75" s="17">
        <v>133.78</v>
      </c>
      <c r="AA75" s="17">
        <v>134.78</v>
      </c>
      <c r="AB75" s="30">
        <v>-10.099979999999988</v>
      </c>
      <c r="AC75" s="30">
        <v>-9.7309999999999945</v>
      </c>
      <c r="AG75" s="101">
        <v>89.855890000000002</v>
      </c>
      <c r="AH75" s="17">
        <v>127.00076000000001</v>
      </c>
      <c r="AI75" s="15">
        <v>14.538009999999986</v>
      </c>
      <c r="AJ75" s="15">
        <v>16.879219999999975</v>
      </c>
    </row>
    <row r="76" spans="1:36" x14ac:dyDescent="0.4">
      <c r="A76" s="79"/>
      <c r="B76" s="67" t="s">
        <v>283</v>
      </c>
      <c r="C76" s="102" t="s">
        <v>203</v>
      </c>
      <c r="D76" s="105">
        <v>11.12241</v>
      </c>
      <c r="E76" s="100">
        <v>12.414</v>
      </c>
      <c r="F76" s="100">
        <v>11.087609999999998</v>
      </c>
      <c r="G76" s="15">
        <v>1.2915899999999993</v>
      </c>
      <c r="H76" s="15">
        <v>-3.4800000000002385E-2</v>
      </c>
      <c r="I76" s="32">
        <v>0.10404301594973413</v>
      </c>
      <c r="K76" s="105">
        <v>82.645930000000007</v>
      </c>
      <c r="L76" s="100">
        <v>111.726</v>
      </c>
      <c r="M76" s="15">
        <v>29.080069999999992</v>
      </c>
      <c r="N76" s="32">
        <v>0.26028023915650783</v>
      </c>
      <c r="P76" s="17">
        <v>116.65252000000001</v>
      </c>
      <c r="Q76" s="17">
        <v>148.96799999999999</v>
      </c>
      <c r="R76" s="15">
        <v>32.31547999999998</v>
      </c>
      <c r="S76" s="32">
        <v>0.27702341963979843</v>
      </c>
      <c r="T76" s="17">
        <v>110.19457333333334</v>
      </c>
      <c r="U76" s="15">
        <v>6.4579466666666718</v>
      </c>
      <c r="V76" s="33">
        <v>29.719409999999968</v>
      </c>
      <c r="W76" s="33">
        <v>-29.719409999999968</v>
      </c>
      <c r="X76" s="15">
        <v>2.5960700000000116</v>
      </c>
      <c r="Z76" s="17">
        <v>79.930999999999997</v>
      </c>
      <c r="AA76" s="17">
        <v>80.149000000000001</v>
      </c>
      <c r="AB76" s="30">
        <v>-36.721520000000012</v>
      </c>
      <c r="AC76" s="30">
        <v>-68.818999999999988</v>
      </c>
      <c r="AG76" s="101">
        <v>47.605229999999999</v>
      </c>
      <c r="AH76" s="17">
        <v>64.662769999999995</v>
      </c>
      <c r="AI76" s="15">
        <v>35.040700000000008</v>
      </c>
      <c r="AJ76" s="15">
        <v>51.989750000000015</v>
      </c>
    </row>
    <row r="77" spans="1:36" x14ac:dyDescent="0.4">
      <c r="A77" s="79"/>
      <c r="B77" s="67" t="s">
        <v>114</v>
      </c>
      <c r="C77" s="102" t="s">
        <v>204</v>
      </c>
      <c r="D77" s="105">
        <v>44.973500000000001</v>
      </c>
      <c r="E77" s="100">
        <v>30.631</v>
      </c>
      <c r="F77" s="100">
        <v>45.153820000000003</v>
      </c>
      <c r="G77" s="15">
        <v>-14.342500000000001</v>
      </c>
      <c r="H77" s="15">
        <v>0.18032000000000181</v>
      </c>
      <c r="I77" s="32">
        <v>-0.46823479481570962</v>
      </c>
      <c r="K77" s="105">
        <v>303.02859000000001</v>
      </c>
      <c r="L77" s="100">
        <v>288.61099999999999</v>
      </c>
      <c r="M77" s="15">
        <v>-14.417590000000018</v>
      </c>
      <c r="N77" s="32">
        <v>-4.9955095266639243E-2</v>
      </c>
      <c r="P77" s="17">
        <v>409.37897000000009</v>
      </c>
      <c r="Q77" s="17">
        <v>385.80399999999997</v>
      </c>
      <c r="R77" s="15">
        <v>-23.574970000000121</v>
      </c>
      <c r="S77" s="32">
        <v>-5.7587154513579715E-2</v>
      </c>
      <c r="T77" s="17">
        <v>404.03811999999999</v>
      </c>
      <c r="U77" s="15">
        <v>5.3408500000001027</v>
      </c>
      <c r="V77" s="33">
        <v>-28.570700000000102</v>
      </c>
      <c r="W77" s="33">
        <v>28.570700000000102</v>
      </c>
      <c r="X77" s="15">
        <v>4.9957299999999805</v>
      </c>
      <c r="Z77" s="17">
        <v>330.31400000000002</v>
      </c>
      <c r="AA77" s="17">
        <v>336.91199999999998</v>
      </c>
      <c r="AB77" s="30">
        <v>-79.064970000000073</v>
      </c>
      <c r="AC77" s="30">
        <v>-48.891999999999996</v>
      </c>
      <c r="AG77" s="101">
        <v>277.6567</v>
      </c>
      <c r="AH77" s="17">
        <v>361.38069999999988</v>
      </c>
      <c r="AI77" s="15">
        <v>25.371890000000008</v>
      </c>
      <c r="AJ77" s="15">
        <v>47.998270000000218</v>
      </c>
    </row>
    <row r="78" spans="1:36" x14ac:dyDescent="0.4">
      <c r="A78" s="79"/>
      <c r="B78" s="67" t="s">
        <v>284</v>
      </c>
      <c r="C78" s="102" t="s">
        <v>205</v>
      </c>
      <c r="D78" s="105">
        <v>130.77835000000002</v>
      </c>
      <c r="E78" s="100">
        <v>132.364</v>
      </c>
      <c r="F78" s="100">
        <v>131.19673999999998</v>
      </c>
      <c r="G78" s="15">
        <v>1.5856499999999869</v>
      </c>
      <c r="H78" s="15">
        <v>0.41838999999995963</v>
      </c>
      <c r="I78" s="32">
        <v>1.1979465715753429E-2</v>
      </c>
      <c r="K78" s="105">
        <v>1160.2000599999999</v>
      </c>
      <c r="L78" s="100">
        <v>1191.2760000000001</v>
      </c>
      <c r="M78" s="15">
        <v>31.075940000000173</v>
      </c>
      <c r="N78" s="32">
        <v>2.6086263804525712E-2</v>
      </c>
      <c r="P78" s="17">
        <f>19156.24533-15319</f>
        <v>3837.2453300000016</v>
      </c>
      <c r="Q78" s="17">
        <f>17479.956-14500</f>
        <v>2979.9559999999983</v>
      </c>
      <c r="R78" s="15">
        <f>+Q78-P78</f>
        <v>-857.28933000000325</v>
      </c>
      <c r="S78" s="32">
        <v>-8.7506152751907762E-2</v>
      </c>
      <c r="T78" s="17">
        <v>1546.9334133333332</v>
      </c>
      <c r="U78" s="15">
        <v>17609.311916666666</v>
      </c>
      <c r="V78" s="33">
        <v>-1662.496479999998</v>
      </c>
      <c r="W78" s="33">
        <v>1662.496479999998</v>
      </c>
      <c r="X78" s="15">
        <v>-13.792850000001636</v>
      </c>
      <c r="Z78" s="17">
        <v>9227.5869999999995</v>
      </c>
      <c r="AA78" s="17">
        <v>10566.045</v>
      </c>
      <c r="AB78" s="30">
        <v>-9928.6583299999984</v>
      </c>
      <c r="AC78" s="30">
        <v>-6913.9109999999982</v>
      </c>
      <c r="AG78" s="101">
        <v>2778.3087300000002</v>
      </c>
      <c r="AH78" s="17">
        <v>17770.222880000001</v>
      </c>
      <c r="AI78" s="15">
        <v>-1618.1086700000003</v>
      </c>
      <c r="AJ78" s="15">
        <v>1386.0224499999968</v>
      </c>
    </row>
    <row r="79" spans="1:36" x14ac:dyDescent="0.4">
      <c r="A79" s="79"/>
      <c r="B79" s="67" t="s">
        <v>118</v>
      </c>
      <c r="C79" s="102" t="s">
        <v>207</v>
      </c>
      <c r="D79" s="17">
        <v>89.146119999999996</v>
      </c>
      <c r="E79" s="100">
        <v>73.537999999999997</v>
      </c>
      <c r="F79" s="100">
        <v>88.636610000000005</v>
      </c>
      <c r="G79" s="15">
        <v>-15.60812</v>
      </c>
      <c r="H79" s="15">
        <v>-0.50950999999999169</v>
      </c>
      <c r="I79" s="32">
        <v>-0.21224564170904839</v>
      </c>
      <c r="K79" s="105">
        <v>675.53163999999992</v>
      </c>
      <c r="L79" s="100">
        <v>673.84199999999998</v>
      </c>
      <c r="M79" s="15">
        <v>-1.6896399999999403</v>
      </c>
      <c r="N79" s="32">
        <v>-2.5074720780241368E-3</v>
      </c>
      <c r="P79" s="17">
        <v>902.22195999999985</v>
      </c>
      <c r="Q79" s="17">
        <v>912.45600000000002</v>
      </c>
      <c r="R79" s="15">
        <v>10.234040000000164</v>
      </c>
      <c r="S79" s="32">
        <v>1.1343151080029316E-2</v>
      </c>
      <c r="T79" s="17">
        <v>900.70885333333331</v>
      </c>
      <c r="U79" s="15">
        <v>1.5131066666665447</v>
      </c>
      <c r="V79" s="33">
        <v>-59.313049999999748</v>
      </c>
      <c r="W79" s="33">
        <v>59.313049999999748</v>
      </c>
      <c r="X79" s="15">
        <v>69.547089999999912</v>
      </c>
      <c r="Z79" s="17">
        <v>858.375</v>
      </c>
      <c r="AA79" s="17">
        <v>990</v>
      </c>
      <c r="AB79" s="30">
        <v>-43.846959999999854</v>
      </c>
      <c r="AC79" s="30">
        <v>77.543999999999983</v>
      </c>
      <c r="AG79" s="101">
        <v>562.09030999999993</v>
      </c>
      <c r="AH79" s="17">
        <v>689.19992999999999</v>
      </c>
      <c r="AI79" s="15">
        <v>113.44132999999999</v>
      </c>
      <c r="AJ79" s="15">
        <v>213.02202999999986</v>
      </c>
    </row>
    <row r="80" spans="1:36" x14ac:dyDescent="0.4">
      <c r="A80" s="79"/>
      <c r="B80" s="67" t="s">
        <v>120</v>
      </c>
      <c r="C80" s="102" t="s">
        <v>208</v>
      </c>
      <c r="D80" s="17">
        <v>0</v>
      </c>
      <c r="E80" s="100">
        <v>0</v>
      </c>
      <c r="F80" s="100">
        <v>0</v>
      </c>
      <c r="G80" s="15">
        <v>0</v>
      </c>
      <c r="H80" s="15">
        <v>0</v>
      </c>
      <c r="I80" s="32">
        <v>0</v>
      </c>
      <c r="K80" s="17">
        <v>0</v>
      </c>
      <c r="L80" s="100">
        <v>0</v>
      </c>
      <c r="M80" s="15">
        <v>0</v>
      </c>
      <c r="N80" s="32">
        <v>0</v>
      </c>
      <c r="P80" s="17">
        <v>0</v>
      </c>
      <c r="Q80" s="17">
        <v>0</v>
      </c>
      <c r="R80" s="15">
        <v>0</v>
      </c>
      <c r="S80" s="32">
        <v>0</v>
      </c>
      <c r="T80" s="17">
        <v>0</v>
      </c>
      <c r="U80" s="15">
        <v>0</v>
      </c>
      <c r="V80" s="33">
        <v>31.155149999999992</v>
      </c>
      <c r="W80" s="33">
        <v>-31.155149999999992</v>
      </c>
      <c r="X80" s="15">
        <v>-31.155149999999992</v>
      </c>
      <c r="Z80" s="17">
        <v>150.32900000000001</v>
      </c>
      <c r="AA80" s="17">
        <v>150.33600000000001</v>
      </c>
      <c r="AB80" s="30">
        <v>150.32900000000001</v>
      </c>
      <c r="AC80" s="30">
        <v>150.33600000000001</v>
      </c>
      <c r="AG80" s="101">
        <v>0</v>
      </c>
      <c r="AH80" s="17">
        <v>0</v>
      </c>
      <c r="AI80" s="15">
        <v>0</v>
      </c>
      <c r="AJ80" s="15">
        <v>0</v>
      </c>
    </row>
    <row r="81" spans="2:36" x14ac:dyDescent="0.4">
      <c r="B81" s="67" t="s">
        <v>122</v>
      </c>
      <c r="C81" s="102" t="s">
        <v>209</v>
      </c>
      <c r="D81" s="17">
        <v>11.37973</v>
      </c>
      <c r="E81" s="100">
        <v>14.635999999999999</v>
      </c>
      <c r="F81" s="100">
        <v>16.271090000000001</v>
      </c>
      <c r="G81" s="15">
        <v>3.2562699999999989</v>
      </c>
      <c r="H81" s="15">
        <v>4.8913600000000006</v>
      </c>
      <c r="I81" s="32">
        <v>0.22248360207707019</v>
      </c>
      <c r="K81" s="17">
        <v>157.74478999999999</v>
      </c>
      <c r="L81" s="100">
        <v>131.72399999999999</v>
      </c>
      <c r="M81" s="15">
        <v>-26.020790000000005</v>
      </c>
      <c r="N81" s="32">
        <v>-0.19754023564422585</v>
      </c>
      <c r="P81" s="17">
        <v>212.44942000000003</v>
      </c>
      <c r="Q81" s="17">
        <v>176.13200000000001</v>
      </c>
      <c r="R81" s="15">
        <v>-36.317420000000027</v>
      </c>
      <c r="S81" s="32">
        <v>-0.17094619509905004</v>
      </c>
      <c r="T81" s="17">
        <v>210.32638666666668</v>
      </c>
      <c r="U81" s="15">
        <v>2.1230333333333533</v>
      </c>
      <c r="V81" s="33">
        <v>-38.50342999999998</v>
      </c>
      <c r="W81" s="33">
        <v>38.50342999999998</v>
      </c>
      <c r="X81" s="15">
        <v>2.1860099999999534</v>
      </c>
      <c r="Z81" s="17">
        <v>160</v>
      </c>
      <c r="AA81" s="17">
        <v>160</v>
      </c>
      <c r="AB81" s="30">
        <v>-52.449420000000032</v>
      </c>
      <c r="AC81" s="30">
        <v>-16.132000000000005</v>
      </c>
      <c r="AG81" s="101">
        <v>134.31001999999998</v>
      </c>
      <c r="AH81" s="17">
        <v>173.70033000000001</v>
      </c>
      <c r="AI81" s="15">
        <v>23.434770000000015</v>
      </c>
      <c r="AJ81" s="15">
        <v>38.749090000000024</v>
      </c>
    </row>
    <row r="82" spans="2:36" x14ac:dyDescent="0.4">
      <c r="B82" s="67" t="s">
        <v>124</v>
      </c>
      <c r="C82" s="102" t="s">
        <v>210</v>
      </c>
      <c r="D82" s="17">
        <v>44.632809999999999</v>
      </c>
      <c r="E82" s="100">
        <v>46.335999999999999</v>
      </c>
      <c r="F82" s="100">
        <v>44.467819999999989</v>
      </c>
      <c r="G82" s="15">
        <v>1.7031899999999993</v>
      </c>
      <c r="H82" s="15">
        <v>-0.16499000000001018</v>
      </c>
      <c r="I82" s="32">
        <v>3.675738087016573E-2</v>
      </c>
      <c r="K82" s="17">
        <v>392.67994999999996</v>
      </c>
      <c r="L82" s="100">
        <v>412.79899999999998</v>
      </c>
      <c r="M82" s="15">
        <v>20.119050000000016</v>
      </c>
      <c r="N82" s="32">
        <v>4.8738126788097878E-2</v>
      </c>
      <c r="P82" s="17">
        <v>541.23145</v>
      </c>
      <c r="Q82" s="17">
        <v>556.80700000000002</v>
      </c>
      <c r="R82" s="15">
        <v>15.575550000000021</v>
      </c>
      <c r="S82" s="32">
        <v>2.8777983984485788E-2</v>
      </c>
      <c r="T82" s="17">
        <v>523.57326666666654</v>
      </c>
      <c r="U82" s="15">
        <v>17.658183333333454</v>
      </c>
      <c r="V82" s="33">
        <v>15.758289999999874</v>
      </c>
      <c r="W82" s="33">
        <v>-15.758289999999874</v>
      </c>
      <c r="X82" s="15">
        <v>-0.18273999999985335</v>
      </c>
      <c r="Z82" s="17">
        <v>343.92700000000002</v>
      </c>
      <c r="AA82" s="17">
        <v>323.34899999999999</v>
      </c>
      <c r="AB82" s="30">
        <v>-197.30444999999997</v>
      </c>
      <c r="AC82" s="30">
        <v>-233.45800000000003</v>
      </c>
      <c r="AG82" s="101">
        <v>369.28108000000003</v>
      </c>
      <c r="AH82" s="17">
        <v>522.09645000000012</v>
      </c>
      <c r="AI82" s="15">
        <v>23.398869999999931</v>
      </c>
      <c r="AJ82" s="15">
        <v>19.134999999999877</v>
      </c>
    </row>
    <row r="83" spans="2:36" x14ac:dyDescent="0.4">
      <c r="B83" s="67" t="s">
        <v>212</v>
      </c>
      <c r="C83" s="102" t="s">
        <v>211</v>
      </c>
      <c r="D83" s="17">
        <v>1.3759999999999999</v>
      </c>
      <c r="E83" s="100">
        <v>15.75</v>
      </c>
      <c r="F83" s="100">
        <v>1.3759999999999999</v>
      </c>
      <c r="G83" s="15">
        <v>14.374000000000001</v>
      </c>
      <c r="H83" s="15">
        <v>0</v>
      </c>
      <c r="I83" s="32">
        <v>0.91263492063492069</v>
      </c>
      <c r="K83" s="17">
        <v>18.979590000000002</v>
      </c>
      <c r="L83" s="100">
        <v>56.25</v>
      </c>
      <c r="M83" s="15">
        <v>37.270409999999998</v>
      </c>
      <c r="N83" s="32">
        <v>0.66258506666666661</v>
      </c>
      <c r="P83" s="17">
        <v>44.999589999999998</v>
      </c>
      <c r="Q83" s="17">
        <v>75</v>
      </c>
      <c r="R83" s="15">
        <v>30.000410000000002</v>
      </c>
      <c r="S83" s="32">
        <v>0.66668185199020713</v>
      </c>
      <c r="T83" s="17">
        <v>25.306120000000004</v>
      </c>
      <c r="U83" s="15">
        <v>19.693469999999994</v>
      </c>
      <c r="V83" s="33">
        <v>26.183610000000002</v>
      </c>
      <c r="W83" s="33">
        <v>-26.183610000000002</v>
      </c>
      <c r="X83" s="15">
        <v>3.8168000000000006</v>
      </c>
      <c r="Z83" s="17">
        <v>75</v>
      </c>
      <c r="AA83" s="17">
        <v>75</v>
      </c>
      <c r="AB83" s="30">
        <v>30.000410000000002</v>
      </c>
      <c r="AC83" s="30">
        <v>0</v>
      </c>
      <c r="AG83" s="101">
        <v>52.925849999999997</v>
      </c>
      <c r="AH83" s="17">
        <v>63.57826</v>
      </c>
      <c r="AI83" s="15">
        <v>-33.946259999999995</v>
      </c>
      <c r="AJ83" s="15">
        <v>-18.578670000000002</v>
      </c>
    </row>
    <row r="84" spans="2:36" x14ac:dyDescent="0.4">
      <c r="B84" s="67" t="s">
        <v>130</v>
      </c>
      <c r="C84" s="4" t="s">
        <v>213</v>
      </c>
      <c r="D84" s="17">
        <v>0</v>
      </c>
      <c r="E84" s="100">
        <v>0</v>
      </c>
      <c r="F84" s="100">
        <v>0</v>
      </c>
      <c r="G84" s="15">
        <v>0</v>
      </c>
      <c r="H84" s="15">
        <v>0</v>
      </c>
      <c r="I84" s="32">
        <v>0</v>
      </c>
      <c r="K84" s="17">
        <v>0</v>
      </c>
      <c r="L84" s="100">
        <v>0</v>
      </c>
      <c r="M84" s="15">
        <v>0</v>
      </c>
      <c r="N84" s="32">
        <v>0</v>
      </c>
      <c r="P84" s="17">
        <v>0</v>
      </c>
      <c r="Q84" s="17">
        <v>0</v>
      </c>
      <c r="R84" s="15">
        <v>0</v>
      </c>
      <c r="S84" s="32">
        <v>0</v>
      </c>
      <c r="T84" s="17">
        <v>0</v>
      </c>
      <c r="U84" s="15">
        <v>0</v>
      </c>
      <c r="V84" s="33">
        <v>0</v>
      </c>
      <c r="W84" s="33">
        <v>0</v>
      </c>
      <c r="X84" s="15">
        <v>0</v>
      </c>
      <c r="Z84" s="17">
        <v>46.593000000000004</v>
      </c>
      <c r="AA84" s="17">
        <v>0</v>
      </c>
      <c r="AB84" s="30">
        <v>46.593000000000004</v>
      </c>
      <c r="AC84" s="30">
        <v>0</v>
      </c>
      <c r="AG84" s="101">
        <v>0</v>
      </c>
      <c r="AH84" s="17">
        <v>0</v>
      </c>
      <c r="AI84" s="15">
        <v>0</v>
      </c>
      <c r="AJ84" s="15">
        <v>0</v>
      </c>
    </row>
    <row r="85" spans="2:36" ht="12.45" hidden="1" x14ac:dyDescent="0.3">
      <c r="B85" s="69" t="s">
        <v>131</v>
      </c>
      <c r="D85" s="108">
        <v>1643.6876999999997</v>
      </c>
      <c r="E85" s="108">
        <v>1535.3230000000001</v>
      </c>
      <c r="F85" s="108">
        <v>1649.5275899999999</v>
      </c>
      <c r="G85" s="109">
        <v>-108.36469999999963</v>
      </c>
      <c r="H85" s="109">
        <v>5.8398900000001959</v>
      </c>
      <c r="I85" s="110">
        <v>-7.0581043858523332E-2</v>
      </c>
      <c r="J85" s="111"/>
      <c r="K85" s="108">
        <v>14207.254070000001</v>
      </c>
      <c r="L85" s="108">
        <v>13908.015000000003</v>
      </c>
      <c r="M85" s="109">
        <v>-299.23906999999781</v>
      </c>
      <c r="N85" s="110">
        <v>-2.1515584359090623E-2</v>
      </c>
      <c r="P85" s="108">
        <v>37397.034879999992</v>
      </c>
      <c r="Q85" s="108">
        <v>35314.254999999997</v>
      </c>
      <c r="R85" s="109">
        <v>-2082.7798799999946</v>
      </c>
      <c r="S85" s="110">
        <v>-5.5693717073646107E-2</v>
      </c>
      <c r="T85" s="112">
        <v>18943.005426666667</v>
      </c>
      <c r="U85" s="108">
        <v>18454.029453333329</v>
      </c>
      <c r="V85" s="108">
        <v>-2632.7927299999965</v>
      </c>
      <c r="W85" s="113">
        <v>2632.7927299999965</v>
      </c>
      <c r="X85" s="109">
        <v>740.03321999999389</v>
      </c>
      <c r="Z85" s="108">
        <v>26432.508000000002</v>
      </c>
      <c r="AA85" s="108">
        <v>27612.060999999998</v>
      </c>
      <c r="AB85" s="30">
        <v>-10964.52687999999</v>
      </c>
      <c r="AC85" s="30">
        <v>-7702.1939999999995</v>
      </c>
      <c r="AG85" s="108">
        <v>14359.43353</v>
      </c>
      <c r="AH85" s="108">
        <v>34178.913699999997</v>
      </c>
      <c r="AI85" s="109">
        <v>-152.17945999999938</v>
      </c>
      <c r="AJ85" s="109">
        <v>3218.1211799999946</v>
      </c>
    </row>
    <row r="86" spans="2:36" s="10" customFormat="1" ht="12.45" hidden="1" x14ac:dyDescent="0.3">
      <c r="B86" s="25" t="s">
        <v>285</v>
      </c>
      <c r="C86" s="114"/>
      <c r="D86" s="26">
        <v>3311.73443</v>
      </c>
      <c r="E86" s="26">
        <v>2733.9095900000002</v>
      </c>
      <c r="F86" s="26">
        <v>3311.59274</v>
      </c>
      <c r="G86" s="115">
        <v>-577.82483999999977</v>
      </c>
      <c r="H86" s="115">
        <v>-0.14168999999992593</v>
      </c>
      <c r="I86" s="106">
        <v>-0.21135477270848585</v>
      </c>
      <c r="J86" s="114"/>
      <c r="K86" s="26">
        <v>28522.151749999997</v>
      </c>
      <c r="L86" s="26">
        <v>28219.128480000007</v>
      </c>
      <c r="M86" s="115">
        <v>-303.02326999999059</v>
      </c>
      <c r="N86" s="106">
        <v>-1.0738222132365107E-2</v>
      </c>
      <c r="P86" s="26">
        <v>58190.859379999994</v>
      </c>
      <c r="Q86" s="26">
        <v>55514.211899999995</v>
      </c>
      <c r="R86" s="34">
        <v>-2676.6474799999996</v>
      </c>
      <c r="S86" s="106">
        <v>-4.5997730717823947E-2</v>
      </c>
      <c r="T86" s="29">
        <v>38029.535666666663</v>
      </c>
      <c r="U86" s="29">
        <v>20161.323713333331</v>
      </c>
      <c r="V86" s="29">
        <v>-3480.7377099999994</v>
      </c>
      <c r="W86" s="116">
        <v>3480.7377099999994</v>
      </c>
      <c r="X86" s="34">
        <v>994.11059999999998</v>
      </c>
      <c r="Z86" s="26">
        <v>41525.248</v>
      </c>
      <c r="AA86" s="26">
        <v>43661.082999999999</v>
      </c>
      <c r="AB86" s="30">
        <v>-16665.611379999995</v>
      </c>
      <c r="AC86" s="30">
        <v>-11853.128899999996</v>
      </c>
      <c r="AG86" s="26">
        <v>28664.487200000003</v>
      </c>
      <c r="AH86" s="26">
        <v>54222.736089999991</v>
      </c>
      <c r="AI86" s="34">
        <v>-142.33545000000595</v>
      </c>
      <c r="AJ86" s="34">
        <v>3968.1232900000032</v>
      </c>
    </row>
    <row r="87" spans="2:36" hidden="1" x14ac:dyDescent="0.4"/>
    <row r="88" spans="2:36" hidden="1" x14ac:dyDescent="0.4"/>
    <row r="89" spans="2:36" x14ac:dyDescent="0.4">
      <c r="B89" s="12" t="s">
        <v>222</v>
      </c>
      <c r="C89" s="4" t="s">
        <v>286</v>
      </c>
      <c r="D89" s="17">
        <v>0</v>
      </c>
      <c r="E89" s="100">
        <v>0</v>
      </c>
      <c r="F89" s="100">
        <v>0</v>
      </c>
      <c r="G89" s="15">
        <v>0</v>
      </c>
      <c r="H89" s="15">
        <v>0</v>
      </c>
      <c r="I89" s="32">
        <v>0</v>
      </c>
      <c r="K89" s="17">
        <v>0</v>
      </c>
      <c r="L89" s="100">
        <v>0</v>
      </c>
      <c r="M89" s="15">
        <v>0</v>
      </c>
      <c r="N89" s="32">
        <v>0</v>
      </c>
      <c r="P89" s="17">
        <v>0</v>
      </c>
      <c r="Q89" s="17">
        <v>0</v>
      </c>
      <c r="R89" s="15">
        <v>0</v>
      </c>
      <c r="S89" s="32">
        <v>0</v>
      </c>
      <c r="T89" s="17">
        <v>0</v>
      </c>
      <c r="U89" s="15">
        <v>0</v>
      </c>
      <c r="V89" s="33">
        <v>0</v>
      </c>
      <c r="W89" s="33">
        <v>0</v>
      </c>
      <c r="X89" s="15">
        <v>0</v>
      </c>
      <c r="Z89" s="17">
        <v>0</v>
      </c>
      <c r="AA89" s="17">
        <v>0</v>
      </c>
      <c r="AB89" s="30">
        <v>0</v>
      </c>
      <c r="AC89" s="30">
        <v>0</v>
      </c>
      <c r="AG89" s="117">
        <v>0</v>
      </c>
      <c r="AH89" s="17">
        <v>0</v>
      </c>
      <c r="AI89" s="15">
        <v>0</v>
      </c>
      <c r="AJ89" s="15">
        <v>0</v>
      </c>
    </row>
    <row r="90" spans="2:36" x14ac:dyDescent="0.4">
      <c r="B90" s="118" t="s">
        <v>46</v>
      </c>
      <c r="C90" s="4" t="s">
        <v>223</v>
      </c>
      <c r="D90" s="119">
        <v>17.571870000000001</v>
      </c>
      <c r="E90" s="120">
        <v>14.005000000000001</v>
      </c>
      <c r="F90" s="120">
        <v>17.490749999999998</v>
      </c>
      <c r="G90" s="121">
        <v>-3.5668699999999998</v>
      </c>
      <c r="H90" s="121">
        <v>-8.1120000000002079E-2</v>
      </c>
      <c r="I90" s="122">
        <v>-0.25468546947518739</v>
      </c>
      <c r="K90" s="17">
        <v>130.25452000000001</v>
      </c>
      <c r="L90" s="100">
        <v>120.545</v>
      </c>
      <c r="M90" s="15">
        <v>-9.7095200000000119</v>
      </c>
      <c r="N90" s="32">
        <v>-8.0546849724169492E-2</v>
      </c>
      <c r="P90" s="17">
        <v>187.65564999999998</v>
      </c>
      <c r="Q90" s="17">
        <v>163</v>
      </c>
      <c r="R90" s="15">
        <v>-24.65564999999998</v>
      </c>
      <c r="S90" s="32">
        <v>-0.13138773066518372</v>
      </c>
      <c r="T90" s="17">
        <v>173.67269333333334</v>
      </c>
      <c r="U90" s="15">
        <v>13.982956666666638</v>
      </c>
      <c r="V90" s="33">
        <v>-28.970989999999972</v>
      </c>
      <c r="W90" s="33">
        <v>28.970989999999972</v>
      </c>
      <c r="X90" s="15">
        <v>4.315339999999992</v>
      </c>
      <c r="Z90" s="17">
        <v>409.55</v>
      </c>
      <c r="AA90" s="17">
        <v>410</v>
      </c>
      <c r="AB90" s="30">
        <v>221.89435000000003</v>
      </c>
      <c r="AC90" s="30">
        <v>247</v>
      </c>
      <c r="AG90" s="101">
        <v>333.90305999999998</v>
      </c>
      <c r="AH90" s="17">
        <v>371.56044000000003</v>
      </c>
      <c r="AI90" s="15">
        <v>-203.64853999999997</v>
      </c>
      <c r="AJ90" s="15">
        <v>-183.90479000000005</v>
      </c>
    </row>
    <row r="91" spans="2:36" x14ac:dyDescent="0.4">
      <c r="B91" s="12" t="s">
        <v>287</v>
      </c>
      <c r="C91" s="123"/>
      <c r="D91" s="17">
        <v>0</v>
      </c>
      <c r="E91" s="17">
        <v>0</v>
      </c>
      <c r="F91" s="17">
        <v>0</v>
      </c>
      <c r="G91" s="15">
        <v>0</v>
      </c>
      <c r="H91" s="15">
        <v>0</v>
      </c>
      <c r="I91" s="32">
        <v>0</v>
      </c>
      <c r="K91" s="17">
        <v>280</v>
      </c>
      <c r="L91" s="100">
        <v>81</v>
      </c>
      <c r="M91" s="15">
        <v>-199</v>
      </c>
      <c r="N91" s="32">
        <v>-2.4567901234567899</v>
      </c>
      <c r="P91" s="17">
        <v>380</v>
      </c>
      <c r="Q91" s="17">
        <v>81</v>
      </c>
      <c r="R91" s="15">
        <v>-299</v>
      </c>
      <c r="S91" s="32">
        <v>-0.7868421052631579</v>
      </c>
      <c r="T91" s="17">
        <v>373.33333333333331</v>
      </c>
      <c r="U91" s="15">
        <v>6.6666666666666856</v>
      </c>
      <c r="V91" s="124"/>
      <c r="W91" s="124"/>
      <c r="X91" s="125"/>
      <c r="Z91" s="126"/>
      <c r="AA91" s="126"/>
      <c r="AB91" s="30"/>
      <c r="AC91" s="30"/>
      <c r="AG91" s="101"/>
      <c r="AH91" s="17"/>
      <c r="AI91" s="15">
        <v>280</v>
      </c>
      <c r="AJ91" s="15">
        <v>380</v>
      </c>
    </row>
    <row r="93" spans="2:36" ht="15.45" x14ac:dyDescent="0.4">
      <c r="B93" s="37" t="s">
        <v>52</v>
      </c>
      <c r="C93" s="127"/>
      <c r="D93" s="38">
        <v>10963.70458</v>
      </c>
      <c r="E93" s="38">
        <v>10099.501999999999</v>
      </c>
      <c r="F93" s="38">
        <v>11030.411899999999</v>
      </c>
      <c r="G93" s="34">
        <v>-864.20258000000001</v>
      </c>
      <c r="H93" s="34">
        <v>66.707319999997992</v>
      </c>
      <c r="I93" s="34">
        <v>-0.50450960318389837</v>
      </c>
      <c r="J93" s="127"/>
      <c r="K93" s="38">
        <v>94438.104160000003</v>
      </c>
      <c r="L93" s="38">
        <v>94615.388350000008</v>
      </c>
      <c r="M93" s="38">
        <v>177.2841900000243</v>
      </c>
      <c r="N93" s="39">
        <v>1.873735267504446E-3</v>
      </c>
      <c r="O93" s="128"/>
      <c r="P93" s="38">
        <f>148807.00747-15319</f>
        <v>133488.00747000001</v>
      </c>
      <c r="Q93" s="38">
        <f>144263.882-14500</f>
        <v>129763.88200000001</v>
      </c>
      <c r="R93" s="41">
        <f>+Q93-P93</f>
        <v>-3724.125469999999</v>
      </c>
      <c r="S93" s="39">
        <v>-3.0530319420044173E-2</v>
      </c>
      <c r="T93" s="42">
        <v>125917.4722133333</v>
      </c>
      <c r="U93" s="42">
        <v>22889.535256666666</v>
      </c>
      <c r="V93" s="38">
        <v>-5286.8673799999897</v>
      </c>
      <c r="W93" s="38">
        <v>5286.8673799999897</v>
      </c>
      <c r="X93" s="41">
        <v>1387.4155100000207</v>
      </c>
      <c r="Z93" s="38">
        <v>122381.265</v>
      </c>
      <c r="AA93" s="38">
        <v>125577</v>
      </c>
      <c r="AB93" s="30">
        <v>-26425.742469999983</v>
      </c>
      <c r="AC93" s="30">
        <v>-18686.881999999983</v>
      </c>
      <c r="AG93" s="38">
        <v>91617.116200000019</v>
      </c>
      <c r="AH93" s="38">
        <v>138877.99774999998</v>
      </c>
      <c r="AI93" s="38">
        <v>2820.9879599999895</v>
      </c>
      <c r="AJ93" s="38">
        <v>9929.0097200000018</v>
      </c>
    </row>
    <row r="94" spans="2:36" x14ac:dyDescent="0.4">
      <c r="AJ94" s="30"/>
    </row>
    <row r="95" spans="2:36" hidden="1" x14ac:dyDescent="0.4">
      <c r="K95" s="43"/>
      <c r="M95" s="45"/>
      <c r="P95" s="30"/>
      <c r="Q95" s="129"/>
      <c r="R95" s="45"/>
      <c r="T95" s="130"/>
      <c r="X95" s="45"/>
      <c r="AG95" s="30"/>
      <c r="AI95" s="30"/>
      <c r="AJ95" s="30"/>
    </row>
    <row r="96" spans="2:36" ht="15" hidden="1" thickBot="1" x14ac:dyDescent="0.45">
      <c r="Q96" s="43"/>
      <c r="S96" s="43"/>
    </row>
    <row r="97" spans="2:29" ht="15" hidden="1" thickBot="1" x14ac:dyDescent="0.45">
      <c r="B97" s="131" t="s">
        <v>288</v>
      </c>
      <c r="C97" s="132"/>
      <c r="D97" s="133"/>
      <c r="E97" s="133"/>
      <c r="F97" s="133"/>
      <c r="G97" s="133"/>
      <c r="H97" s="133"/>
      <c r="I97" s="133"/>
      <c r="J97" s="132"/>
      <c r="K97" s="133"/>
      <c r="L97" s="133"/>
      <c r="M97" s="133"/>
      <c r="N97" s="133"/>
      <c r="O97" s="133"/>
      <c r="P97" s="133"/>
      <c r="Q97" s="133"/>
      <c r="R97" s="134"/>
      <c r="X97" s="134"/>
      <c r="Z97" s="133"/>
      <c r="AA97" s="133"/>
    </row>
    <row r="98" spans="2:29" ht="15" hidden="1" thickBot="1" x14ac:dyDescent="0.45">
      <c r="B98" s="135" t="s">
        <v>289</v>
      </c>
      <c r="R98" s="136"/>
      <c r="X98" s="136"/>
    </row>
    <row r="99" spans="2:29" ht="15" hidden="1" thickBot="1" x14ac:dyDescent="0.45">
      <c r="B99" s="135" t="s">
        <v>290</v>
      </c>
      <c r="R99" s="136"/>
      <c r="X99" s="136"/>
    </row>
    <row r="100" spans="2:29" ht="15" hidden="1" thickBot="1" x14ac:dyDescent="0.45">
      <c r="B100" s="135" t="s">
        <v>291</v>
      </c>
      <c r="R100" s="136"/>
      <c r="X100" s="136"/>
    </row>
    <row r="101" spans="2:29" ht="15" hidden="1" thickBot="1" x14ac:dyDescent="0.45">
      <c r="B101" s="135" t="s">
        <v>292</v>
      </c>
      <c r="R101" s="136"/>
      <c r="X101" s="136"/>
      <c r="AC101" s="1">
        <v>501</v>
      </c>
    </row>
    <row r="102" spans="2:29" ht="15" hidden="1" thickBot="1" x14ac:dyDescent="0.45">
      <c r="B102" s="135" t="s">
        <v>293</v>
      </c>
      <c r="R102" s="136"/>
      <c r="X102" s="136"/>
    </row>
    <row r="103" spans="2:29" ht="15" hidden="1" thickBot="1" x14ac:dyDescent="0.45">
      <c r="B103" s="137" t="s">
        <v>294</v>
      </c>
      <c r="R103" s="136"/>
      <c r="X103" s="136"/>
    </row>
    <row r="104" spans="2:29" ht="15" hidden="1" thickBot="1" x14ac:dyDescent="0.45">
      <c r="B104" s="135" t="s">
        <v>295</v>
      </c>
      <c r="R104" s="136"/>
      <c r="X104" s="136"/>
    </row>
    <row r="105" spans="2:29" ht="15" hidden="1" thickBot="1" x14ac:dyDescent="0.45">
      <c r="B105" s="135" t="s">
        <v>296</v>
      </c>
      <c r="R105" s="136"/>
      <c r="X105" s="136"/>
    </row>
    <row r="106" spans="2:29" ht="26.25" hidden="1" customHeight="1" x14ac:dyDescent="0.4">
      <c r="B106" s="154" t="s">
        <v>297</v>
      </c>
      <c r="C106" s="155"/>
      <c r="D106" s="155"/>
      <c r="E106" s="155"/>
      <c r="F106" s="155"/>
      <c r="G106" s="155"/>
      <c r="H106" s="155"/>
      <c r="I106" s="155"/>
      <c r="J106" s="155"/>
      <c r="K106" s="155"/>
      <c r="L106" s="155"/>
      <c r="M106" s="155"/>
      <c r="N106" s="155"/>
      <c r="O106" s="155"/>
      <c r="P106" s="155"/>
      <c r="Q106" s="155"/>
      <c r="R106" s="156"/>
    </row>
    <row r="107" spans="2:29" ht="15" hidden="1" thickBot="1" x14ac:dyDescent="0.45">
      <c r="B107" s="135" t="s">
        <v>298</v>
      </c>
      <c r="R107" s="136"/>
      <c r="X107" s="136"/>
    </row>
    <row r="108" spans="2:29" ht="29.4" hidden="1" customHeight="1" x14ac:dyDescent="0.4">
      <c r="B108" s="154" t="s">
        <v>299</v>
      </c>
      <c r="C108" s="155"/>
      <c r="D108" s="155"/>
      <c r="E108" s="155"/>
      <c r="F108" s="155"/>
      <c r="G108" s="155"/>
      <c r="H108" s="155"/>
      <c r="I108" s="155"/>
      <c r="J108" s="155"/>
      <c r="K108" s="155"/>
      <c r="L108" s="155"/>
      <c r="M108" s="155"/>
      <c r="N108" s="155"/>
      <c r="O108" s="155"/>
      <c r="P108" s="155"/>
      <c r="Q108" s="155"/>
      <c r="R108" s="156"/>
    </row>
    <row r="109" spans="2:29" ht="21.75" hidden="1" customHeight="1" x14ac:dyDescent="0.4">
      <c r="B109" s="154" t="s">
        <v>300</v>
      </c>
      <c r="C109" s="155"/>
      <c r="D109" s="155"/>
      <c r="E109" s="155"/>
      <c r="F109" s="155"/>
      <c r="G109" s="155"/>
      <c r="H109" s="155"/>
      <c r="I109" s="155"/>
      <c r="J109" s="155"/>
      <c r="K109" s="155"/>
      <c r="L109" s="155"/>
      <c r="M109" s="155"/>
      <c r="N109" s="155"/>
      <c r="O109" s="155"/>
      <c r="P109" s="155"/>
      <c r="Q109" s="155"/>
      <c r="R109" s="156"/>
    </row>
    <row r="110" spans="2:29" ht="15" hidden="1" thickBot="1" x14ac:dyDescent="0.45">
      <c r="B110" s="154" t="s">
        <v>301</v>
      </c>
      <c r="C110" s="155"/>
      <c r="D110" s="155"/>
      <c r="E110" s="155"/>
      <c r="F110" s="155"/>
      <c r="G110" s="155"/>
      <c r="H110" s="155"/>
      <c r="I110" s="155"/>
      <c r="J110" s="155"/>
      <c r="K110" s="155"/>
      <c r="L110" s="155"/>
      <c r="M110" s="155"/>
      <c r="N110" s="155"/>
      <c r="O110" s="155"/>
      <c r="P110" s="155"/>
      <c r="Q110" s="155"/>
      <c r="R110" s="156"/>
    </row>
    <row r="111" spans="2:29" ht="15" hidden="1" thickBot="1" x14ac:dyDescent="0.45">
      <c r="B111" s="154" t="s">
        <v>302</v>
      </c>
      <c r="C111" s="155"/>
      <c r="D111" s="155"/>
      <c r="E111" s="155"/>
      <c r="F111" s="155"/>
      <c r="G111" s="155"/>
      <c r="H111" s="155"/>
      <c r="I111" s="155"/>
      <c r="J111" s="155"/>
      <c r="K111" s="155"/>
      <c r="L111" s="155"/>
      <c r="M111" s="155"/>
      <c r="N111" s="155"/>
      <c r="O111" s="155"/>
      <c r="P111" s="155"/>
      <c r="Q111" s="155"/>
      <c r="R111" s="156"/>
    </row>
    <row r="112" spans="2:29" ht="43.85" hidden="1" customHeight="1" thickBot="1" x14ac:dyDescent="0.45">
      <c r="B112" s="157" t="s">
        <v>303</v>
      </c>
      <c r="C112" s="158"/>
      <c r="D112" s="158"/>
      <c r="E112" s="158"/>
      <c r="F112" s="158"/>
      <c r="G112" s="158"/>
      <c r="H112" s="158"/>
      <c r="I112" s="158"/>
      <c r="J112" s="158"/>
      <c r="K112" s="158"/>
      <c r="L112" s="158"/>
      <c r="M112" s="158"/>
      <c r="N112" s="158"/>
      <c r="O112" s="158"/>
      <c r="P112" s="158"/>
      <c r="Q112" s="158"/>
      <c r="R112" s="159"/>
    </row>
    <row r="113" spans="2:27" ht="15" hidden="1" thickBot="1" x14ac:dyDescent="0.45">
      <c r="B113" s="137" t="s">
        <v>304</v>
      </c>
      <c r="R113" s="136"/>
      <c r="X113" s="136"/>
    </row>
    <row r="114" spans="2:27" ht="15" hidden="1" thickBot="1" x14ac:dyDescent="0.45">
      <c r="B114" s="135" t="s">
        <v>305</v>
      </c>
      <c r="R114" s="136"/>
      <c r="X114" s="136"/>
    </row>
    <row r="115" spans="2:27" ht="40.200000000000003" hidden="1" customHeight="1" x14ac:dyDescent="0.4">
      <c r="B115" s="154" t="s">
        <v>306</v>
      </c>
      <c r="C115" s="155"/>
      <c r="D115" s="155"/>
      <c r="E115" s="155"/>
      <c r="F115" s="155"/>
      <c r="G115" s="155"/>
      <c r="H115" s="155"/>
      <c r="I115" s="155"/>
      <c r="J115" s="155"/>
      <c r="K115" s="155"/>
      <c r="L115" s="155"/>
      <c r="M115" s="155"/>
      <c r="N115" s="155"/>
      <c r="O115" s="155"/>
      <c r="P115" s="155"/>
      <c r="Q115" s="155"/>
      <c r="R115" s="156"/>
    </row>
    <row r="116" spans="2:27" ht="15" hidden="1" thickBot="1" x14ac:dyDescent="0.45">
      <c r="B116" s="135" t="s">
        <v>307</v>
      </c>
      <c r="R116" s="136"/>
      <c r="X116" s="136"/>
    </row>
    <row r="117" spans="2:27" ht="15" hidden="1" thickBot="1" x14ac:dyDescent="0.45">
      <c r="B117" s="135" t="s">
        <v>308</v>
      </c>
      <c r="R117" s="136"/>
      <c r="X117" s="136"/>
    </row>
    <row r="118" spans="2:27" ht="15" hidden="1" thickBot="1" x14ac:dyDescent="0.45">
      <c r="B118" s="135" t="s">
        <v>309</v>
      </c>
      <c r="R118" s="136"/>
      <c r="X118" s="136"/>
    </row>
    <row r="119" spans="2:27" ht="15" hidden="1" thickBot="1" x14ac:dyDescent="0.45">
      <c r="B119" s="135" t="s">
        <v>310</v>
      </c>
      <c r="R119" s="136"/>
      <c r="X119" s="136"/>
    </row>
    <row r="120" spans="2:27" ht="15" hidden="1" thickBot="1" x14ac:dyDescent="0.45">
      <c r="B120" s="154" t="s">
        <v>311</v>
      </c>
      <c r="C120" s="155"/>
      <c r="D120" s="155"/>
      <c r="E120" s="155"/>
      <c r="F120" s="155"/>
      <c r="G120" s="155"/>
      <c r="H120" s="155"/>
      <c r="I120" s="155"/>
      <c r="J120" s="155"/>
      <c r="K120" s="155"/>
      <c r="L120" s="155"/>
      <c r="M120" s="155"/>
      <c r="N120" s="155"/>
      <c r="O120" s="155"/>
      <c r="P120" s="155"/>
      <c r="Q120" s="155"/>
      <c r="R120" s="156"/>
    </row>
    <row r="121" spans="2:27" ht="15" hidden="1" thickBot="1" x14ac:dyDescent="0.45">
      <c r="B121" s="137" t="s">
        <v>312</v>
      </c>
      <c r="R121" s="136"/>
      <c r="X121" s="136"/>
    </row>
    <row r="122" spans="2:27" ht="45.75" hidden="1" customHeight="1" x14ac:dyDescent="0.4">
      <c r="B122" s="154" t="s">
        <v>313</v>
      </c>
      <c r="C122" s="155"/>
      <c r="D122" s="155"/>
      <c r="E122" s="155"/>
      <c r="F122" s="155"/>
      <c r="G122" s="155"/>
      <c r="H122" s="155"/>
      <c r="I122" s="155"/>
      <c r="J122" s="155"/>
      <c r="K122" s="155"/>
      <c r="L122" s="155"/>
      <c r="M122" s="155"/>
      <c r="N122" s="155"/>
      <c r="O122" s="155"/>
      <c r="P122" s="155"/>
      <c r="Q122" s="155"/>
      <c r="R122" s="156"/>
    </row>
    <row r="123" spans="2:27" ht="136.85" hidden="1" customHeight="1" thickBot="1" x14ac:dyDescent="0.45">
      <c r="B123" s="157" t="s">
        <v>314</v>
      </c>
      <c r="C123" s="158"/>
      <c r="D123" s="158"/>
      <c r="E123" s="158"/>
      <c r="F123" s="158"/>
      <c r="G123" s="158"/>
      <c r="H123" s="158"/>
      <c r="I123" s="158"/>
      <c r="J123" s="158"/>
      <c r="K123" s="158"/>
      <c r="L123" s="158"/>
      <c r="M123" s="158"/>
      <c r="N123" s="158"/>
      <c r="O123" s="158"/>
      <c r="P123" s="158"/>
      <c r="Q123" s="158"/>
      <c r="R123" s="159"/>
    </row>
    <row r="124" spans="2:27" hidden="1" x14ac:dyDescent="0.4">
      <c r="B124" s="138"/>
      <c r="C124" s="138"/>
      <c r="D124" s="138"/>
      <c r="E124" s="138"/>
      <c r="F124" s="138"/>
      <c r="G124" s="138"/>
      <c r="H124" s="138"/>
      <c r="I124" s="138"/>
      <c r="J124" s="138"/>
      <c r="K124" s="138"/>
      <c r="L124" s="138"/>
      <c r="M124" s="138"/>
      <c r="N124" s="138"/>
      <c r="O124" s="138"/>
      <c r="P124" s="138"/>
      <c r="Q124" s="138"/>
      <c r="R124" s="138"/>
      <c r="U124" s="43"/>
      <c r="X124" s="138"/>
      <c r="Z124" s="138"/>
      <c r="AA124" s="138"/>
    </row>
    <row r="125" spans="2:27" hidden="1" x14ac:dyDescent="0.4">
      <c r="B125" s="139"/>
    </row>
    <row r="126" spans="2:27" ht="32.25" hidden="1" customHeight="1" x14ac:dyDescent="0.4">
      <c r="B126" s="139"/>
      <c r="C126" s="139"/>
      <c r="D126" s="139"/>
      <c r="E126" s="139"/>
      <c r="F126" s="139"/>
      <c r="G126" s="139"/>
      <c r="H126" s="139"/>
      <c r="I126" s="139"/>
      <c r="J126" s="139"/>
      <c r="K126" s="139"/>
      <c r="L126" s="139"/>
      <c r="M126" s="139"/>
      <c r="N126" s="139"/>
      <c r="O126" s="139"/>
      <c r="P126" s="139"/>
      <c r="Q126" s="139"/>
      <c r="R126" s="139"/>
    </row>
    <row r="127" spans="2:27" hidden="1" x14ac:dyDescent="0.4">
      <c r="B127" s="139"/>
    </row>
    <row r="128" spans="2:27" hidden="1" x14ac:dyDescent="0.4">
      <c r="K128" s="30"/>
      <c r="L128" s="30"/>
    </row>
    <row r="129" spans="11:12" hidden="1" x14ac:dyDescent="0.4"/>
    <row r="130" spans="11:12" hidden="1" x14ac:dyDescent="0.4">
      <c r="K130" s="30"/>
      <c r="L130" s="30"/>
    </row>
    <row r="131" spans="11:12" hidden="1" x14ac:dyDescent="0.4">
      <c r="K131" s="30"/>
    </row>
    <row r="132" spans="11:12" hidden="1" x14ac:dyDescent="0.4"/>
  </sheetData>
  <mergeCells count="37">
    <mergeCell ref="B115:R115"/>
    <mergeCell ref="B120:R120"/>
    <mergeCell ref="B122:R122"/>
    <mergeCell ref="B123:R123"/>
    <mergeCell ref="B106:R106"/>
    <mergeCell ref="B108:R108"/>
    <mergeCell ref="B109:R109"/>
    <mergeCell ref="B110:R110"/>
    <mergeCell ref="B111:R111"/>
    <mergeCell ref="B112:R112"/>
    <mergeCell ref="D42:I42"/>
    <mergeCell ref="K42:N42"/>
    <mergeCell ref="P42:W42"/>
    <mergeCell ref="AG42:AJ42"/>
    <mergeCell ref="D43:I43"/>
    <mergeCell ref="K43:N43"/>
    <mergeCell ref="P43:W43"/>
    <mergeCell ref="AG43:AH43"/>
    <mergeCell ref="AI43:AJ43"/>
    <mergeCell ref="D32:I32"/>
    <mergeCell ref="K32:N32"/>
    <mergeCell ref="P32:W32"/>
    <mergeCell ref="AG32:AJ32"/>
    <mergeCell ref="D33:I33"/>
    <mergeCell ref="K33:N33"/>
    <mergeCell ref="P33:W33"/>
    <mergeCell ref="AG33:AH33"/>
    <mergeCell ref="AI33:AJ33"/>
    <mergeCell ref="D6:I6"/>
    <mergeCell ref="K6:N6"/>
    <mergeCell ref="P6:W6"/>
    <mergeCell ref="AG6:AJ6"/>
    <mergeCell ref="D7:I7"/>
    <mergeCell ref="K7:N7"/>
    <mergeCell ref="P7:W7"/>
    <mergeCell ref="AG7:AH7"/>
    <mergeCell ref="AI7:AJ7"/>
  </mergeCells>
  <pageMargins left="0.70866141732283472" right="0.70866141732283472" top="0.74803149606299213" bottom="0.74803149606299213" header="0.31496062992125984" footer="0.31496062992125984"/>
  <pageSetup paperSize="9" scale="65"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C423-C18C-475E-9964-C7EAD5410801}">
  <sheetPr>
    <pageSetUpPr fitToPage="1"/>
  </sheetPr>
  <dimension ref="A1:L81"/>
  <sheetViews>
    <sheetView zoomScaleNormal="100" workbookViewId="0">
      <pane ySplit="3" topLeftCell="A4" activePane="bottomLeft" state="frozen"/>
      <selection activeCell="E9" sqref="E9"/>
      <selection pane="bottomLeft" activeCell="O89" sqref="O89"/>
    </sheetView>
  </sheetViews>
  <sheetFormatPr defaultColWidth="9.07421875" defaultRowHeight="12.45" x14ac:dyDescent="0.3"/>
  <cols>
    <col min="1" max="1" width="41.53515625" style="162" bestFit="1" customWidth="1"/>
    <col min="2" max="2" width="3.07421875" style="162" hidden="1" customWidth="1"/>
    <col min="3" max="4" width="15" style="162" hidden="1" customWidth="1"/>
    <col min="5" max="5" width="3.53515625" style="162" customWidth="1"/>
    <col min="6" max="6" width="8.53515625" style="162" bestFit="1" customWidth="1"/>
    <col min="7" max="7" width="8.69140625" style="162" bestFit="1" customWidth="1"/>
    <col min="8" max="8" width="3.69140625" style="162" bestFit="1" customWidth="1"/>
    <col min="9" max="10" width="14.3046875" style="162" hidden="1" customWidth="1"/>
    <col min="11" max="11" width="9.07421875" style="264"/>
    <col min="12" max="16384" width="9.07421875" style="162"/>
  </cols>
  <sheetData>
    <row r="1" spans="1:12" x14ac:dyDescent="0.3">
      <c r="A1" s="160" t="str">
        <f>+[8]SoCNE!A1</f>
        <v>2020-21 Accounts as at 31/12/20</v>
      </c>
      <c r="B1" s="160"/>
      <c r="C1" s="160"/>
      <c r="D1" s="160"/>
      <c r="E1" s="160"/>
      <c r="F1" s="160"/>
      <c r="G1" s="161"/>
      <c r="I1" s="163" t="s">
        <v>315</v>
      </c>
      <c r="J1" s="164"/>
      <c r="K1" s="165"/>
      <c r="L1" s="166"/>
    </row>
    <row r="2" spans="1:12" x14ac:dyDescent="0.3">
      <c r="A2" s="160" t="s">
        <v>316</v>
      </c>
      <c r="B2" s="160"/>
      <c r="C2" s="160"/>
      <c r="D2" s="160"/>
      <c r="E2" s="160"/>
      <c r="F2" s="160"/>
      <c r="G2" s="161"/>
      <c r="K2" s="167" t="s">
        <v>7</v>
      </c>
      <c r="L2" s="168"/>
    </row>
    <row r="3" spans="1:12" x14ac:dyDescent="0.3">
      <c r="A3" s="169"/>
      <c r="B3" s="169"/>
      <c r="C3" s="169"/>
      <c r="D3" s="169"/>
      <c r="E3" s="169"/>
      <c r="F3" s="169"/>
      <c r="G3" s="169"/>
      <c r="K3" s="170"/>
      <c r="L3" s="171"/>
    </row>
    <row r="4" spans="1:12" ht="12.9" x14ac:dyDescent="0.35">
      <c r="A4" s="172" t="s">
        <v>317</v>
      </c>
      <c r="B4" s="173"/>
      <c r="C4" s="173"/>
      <c r="D4" s="173"/>
      <c r="E4" s="173"/>
      <c r="F4" s="173"/>
      <c r="H4" s="174"/>
      <c r="K4" s="170"/>
      <c r="L4" s="171"/>
    </row>
    <row r="5" spans="1:12" ht="12.9" x14ac:dyDescent="0.3">
      <c r="A5" s="175" t="s">
        <v>318</v>
      </c>
      <c r="B5" s="176">
        <v>7</v>
      </c>
      <c r="C5" s="177">
        <f>SUM('[8]Extended T.B.'!I251:I262)+SUM('[8]Extended T.B.'!I264:I280)-'[8]Extended T.B.'!I273-C10</f>
        <v>1412702.5800000005</v>
      </c>
      <c r="D5" s="175"/>
      <c r="E5" s="175"/>
      <c r="F5" s="178">
        <f>ROUND(C5/1000,0)</f>
        <v>1413</v>
      </c>
      <c r="G5" s="175"/>
      <c r="H5" s="179"/>
      <c r="I5" s="180">
        <v>5979</v>
      </c>
      <c r="J5" s="180"/>
      <c r="K5" s="181">
        <v>1248</v>
      </c>
      <c r="L5" s="182"/>
    </row>
    <row r="6" spans="1:12" s="192" customFormat="1" ht="12.9" x14ac:dyDescent="0.3">
      <c r="A6" s="183" t="s">
        <v>319</v>
      </c>
      <c r="B6" s="184">
        <v>8</v>
      </c>
      <c r="C6" s="185">
        <f>+'[8]Extended T.B.'!I250+'[8]Extended T.B.'!I273</f>
        <v>60691.560000000056</v>
      </c>
      <c r="D6" s="183"/>
      <c r="E6" s="183"/>
      <c r="F6" s="186">
        <f>ROUND(C6/1000,0)</f>
        <v>61</v>
      </c>
      <c r="G6" s="183"/>
      <c r="H6" s="187"/>
      <c r="I6" s="188">
        <v>0</v>
      </c>
      <c r="J6" s="189"/>
      <c r="K6" s="190">
        <v>74</v>
      </c>
      <c r="L6" s="191"/>
    </row>
    <row r="7" spans="1:12" ht="12.9" x14ac:dyDescent="0.35">
      <c r="A7" s="172" t="s">
        <v>320</v>
      </c>
      <c r="B7" s="193">
        <v>3</v>
      </c>
      <c r="C7" s="194"/>
      <c r="D7" s="195">
        <f>SUM(C5:C6)</f>
        <v>1473394.1400000006</v>
      </c>
      <c r="G7" s="196">
        <f>SUM(F5:F6)</f>
        <v>1474</v>
      </c>
      <c r="H7" s="197"/>
      <c r="I7" s="198"/>
      <c r="J7" s="196">
        <f>SUM(I5:I6)</f>
        <v>5979</v>
      </c>
      <c r="K7" s="199"/>
      <c r="L7" s="200">
        <f>SUM(K5:K6)</f>
        <v>1322</v>
      </c>
    </row>
    <row r="8" spans="1:12" ht="12.9" x14ac:dyDescent="0.35">
      <c r="A8" s="172"/>
      <c r="B8" s="193"/>
      <c r="C8" s="194"/>
      <c r="D8" s="194"/>
      <c r="F8" s="196"/>
      <c r="H8" s="174"/>
      <c r="I8" s="198"/>
      <c r="J8" s="198"/>
      <c r="K8" s="201"/>
      <c r="L8" s="171"/>
    </row>
    <row r="9" spans="1:12" ht="12.9" x14ac:dyDescent="0.35">
      <c r="A9" s="172" t="s">
        <v>321</v>
      </c>
      <c r="B9" s="202"/>
      <c r="C9" s="194"/>
      <c r="D9" s="194"/>
      <c r="F9" s="196"/>
      <c r="H9" s="174"/>
      <c r="I9" s="198"/>
      <c r="J9" s="198"/>
      <c r="K9" s="201"/>
      <c r="L9" s="171"/>
    </row>
    <row r="10" spans="1:12" ht="12.9" x14ac:dyDescent="0.35">
      <c r="A10" s="174" t="s">
        <v>322</v>
      </c>
      <c r="B10" s="203" t="s">
        <v>323</v>
      </c>
      <c r="C10" s="204">
        <f>'[8]Held for Transfer 7.1'!D12</f>
        <v>0</v>
      </c>
      <c r="D10" s="204"/>
      <c r="E10" s="174"/>
      <c r="F10" s="205">
        <f>ROUND(C10/1000,0)</f>
        <v>0</v>
      </c>
      <c r="G10" s="174"/>
      <c r="H10" s="197"/>
      <c r="I10" s="206">
        <v>0</v>
      </c>
      <c r="J10" s="206"/>
      <c r="K10" s="207">
        <v>0</v>
      </c>
      <c r="L10" s="208"/>
    </row>
    <row r="11" spans="1:12" ht="12.9" x14ac:dyDescent="0.35">
      <c r="A11" s="174" t="s">
        <v>324</v>
      </c>
      <c r="B11" s="209"/>
      <c r="C11" s="204">
        <v>0</v>
      </c>
      <c r="D11" s="204"/>
      <c r="E11" s="174"/>
      <c r="F11" s="205">
        <f>ROUND(C11/1000,0)</f>
        <v>0</v>
      </c>
      <c r="G11" s="174"/>
      <c r="H11" s="174"/>
      <c r="I11" s="206">
        <v>0</v>
      </c>
      <c r="J11" s="206"/>
      <c r="K11" s="207">
        <v>0</v>
      </c>
      <c r="L11" s="208"/>
    </row>
    <row r="12" spans="1:12" ht="12.9" x14ac:dyDescent="0.3">
      <c r="A12" s="175" t="s">
        <v>325</v>
      </c>
      <c r="B12" s="176">
        <v>11</v>
      </c>
      <c r="C12" s="177">
        <f>SUM('[8]Extended T.B.'!I281:I302)+SUM('[8]Extended T.B.'!I344)</f>
        <v>2869451.29</v>
      </c>
      <c r="D12" s="177"/>
      <c r="E12" s="175"/>
      <c r="F12" s="178">
        <f>ROUND(C12/1000,0)</f>
        <v>2869</v>
      </c>
      <c r="G12" s="210"/>
      <c r="H12" s="179"/>
      <c r="I12" s="180">
        <v>1917</v>
      </c>
      <c r="J12" s="180"/>
      <c r="K12" s="181">
        <v>2545</v>
      </c>
      <c r="L12" s="211"/>
    </row>
    <row r="13" spans="1:12" ht="12.9" x14ac:dyDescent="0.35">
      <c r="B13" s="193"/>
      <c r="C13" s="194"/>
      <c r="D13" s="194"/>
      <c r="F13" s="196"/>
      <c r="G13" s="212"/>
      <c r="H13" s="197"/>
      <c r="I13" s="198"/>
      <c r="J13" s="198"/>
      <c r="K13" s="201"/>
      <c r="L13" s="213"/>
    </row>
    <row r="14" spans="1:12" ht="12.9" x14ac:dyDescent="0.35">
      <c r="A14" s="172" t="s">
        <v>326</v>
      </c>
      <c r="B14" s="193"/>
      <c r="C14" s="194"/>
      <c r="D14" s="194"/>
      <c r="F14" s="196"/>
      <c r="G14" s="212"/>
      <c r="H14" s="197"/>
      <c r="I14" s="198"/>
      <c r="J14" s="198"/>
      <c r="K14" s="201"/>
      <c r="L14" s="213"/>
    </row>
    <row r="15" spans="1:12" ht="12.9" x14ac:dyDescent="0.35">
      <c r="A15" s="174" t="s">
        <v>327</v>
      </c>
      <c r="B15" s="209"/>
      <c r="C15" s="204">
        <v>0</v>
      </c>
      <c r="D15" s="204"/>
      <c r="E15" s="174"/>
      <c r="F15" s="205">
        <f>ROUND(C15/1000,0)</f>
        <v>0</v>
      </c>
      <c r="G15" s="197"/>
      <c r="H15" s="174"/>
      <c r="I15" s="206">
        <v>0</v>
      </c>
      <c r="J15" s="206"/>
      <c r="K15" s="207">
        <v>0</v>
      </c>
      <c r="L15" s="214"/>
    </row>
    <row r="16" spans="1:12" ht="12.9" x14ac:dyDescent="0.35">
      <c r="A16" s="162" t="s">
        <v>328</v>
      </c>
      <c r="B16" s="193">
        <v>12</v>
      </c>
      <c r="C16" s="215">
        <f>SUM('[8]Extended T.B.'!I303:I311)</f>
        <v>664809.28</v>
      </c>
      <c r="D16" s="216"/>
      <c r="E16" s="212"/>
      <c r="F16" s="217">
        <f>ROUND(C16/1000,0)</f>
        <v>665</v>
      </c>
      <c r="G16" s="212"/>
      <c r="H16" s="197"/>
      <c r="I16" s="218">
        <v>254</v>
      </c>
      <c r="J16" s="198"/>
      <c r="K16" s="219">
        <v>210</v>
      </c>
      <c r="L16" s="213"/>
    </row>
    <row r="17" spans="1:12" ht="12.9" x14ac:dyDescent="0.35">
      <c r="A17" s="172" t="s">
        <v>329</v>
      </c>
      <c r="B17" s="193"/>
      <c r="C17" s="216"/>
      <c r="D17" s="220">
        <f>SUM(C10:C16)</f>
        <v>3534260.5700000003</v>
      </c>
      <c r="G17" s="217">
        <f>SUM(F10:F16)</f>
        <v>3534</v>
      </c>
      <c r="H17" s="174"/>
      <c r="I17" s="198"/>
      <c r="J17" s="218">
        <f>SUM(I10:I16)</f>
        <v>2171</v>
      </c>
      <c r="K17" s="199"/>
      <c r="L17" s="221">
        <f>SUM(K10:K16)</f>
        <v>2755</v>
      </c>
    </row>
    <row r="18" spans="1:12" ht="12.9" x14ac:dyDescent="0.35">
      <c r="A18" s="172"/>
      <c r="B18" s="193"/>
      <c r="C18" s="216"/>
      <c r="D18" s="222"/>
      <c r="G18" s="196"/>
      <c r="H18" s="174"/>
      <c r="I18" s="198"/>
      <c r="J18" s="198"/>
      <c r="K18" s="199"/>
      <c r="L18" s="200"/>
    </row>
    <row r="19" spans="1:12" ht="12.9" x14ac:dyDescent="0.35">
      <c r="A19" s="172" t="s">
        <v>330</v>
      </c>
      <c r="B19" s="193"/>
      <c r="C19" s="216"/>
      <c r="D19" s="222">
        <f>+D7+D17</f>
        <v>5007654.7100000009</v>
      </c>
      <c r="G19" s="223">
        <f>+G7+G17</f>
        <v>5008</v>
      </c>
      <c r="H19" s="174"/>
      <c r="I19" s="198"/>
      <c r="J19" s="198">
        <f>+J7+J17</f>
        <v>8150</v>
      </c>
      <c r="K19" s="199"/>
      <c r="L19" s="224">
        <f>+L7+L17</f>
        <v>4077</v>
      </c>
    </row>
    <row r="20" spans="1:12" ht="12.9" x14ac:dyDescent="0.35">
      <c r="A20" s="172"/>
      <c r="B20" s="193"/>
      <c r="C20" s="216"/>
      <c r="D20" s="195"/>
      <c r="F20" s="196"/>
      <c r="H20" s="174"/>
      <c r="I20" s="198"/>
      <c r="J20" s="198"/>
      <c r="K20" s="201"/>
      <c r="L20" s="171"/>
    </row>
    <row r="21" spans="1:12" ht="12.9" x14ac:dyDescent="0.35">
      <c r="A21" s="172" t="s">
        <v>331</v>
      </c>
      <c r="B21" s="193"/>
      <c r="C21" s="216"/>
      <c r="D21" s="194"/>
      <c r="F21" s="196"/>
      <c r="G21" s="212"/>
      <c r="H21" s="174"/>
      <c r="I21" s="198"/>
      <c r="J21" s="198"/>
      <c r="K21" s="201"/>
      <c r="L21" s="213"/>
    </row>
    <row r="22" spans="1:12" ht="12.9" x14ac:dyDescent="0.3">
      <c r="A22" s="175" t="s">
        <v>332</v>
      </c>
      <c r="B22" s="176">
        <v>13</v>
      </c>
      <c r="C22" s="225">
        <f>SUM('[8]Extended T.B.'!I312:I340)+SUM('[8]Extended T.B.'!I352)</f>
        <v>-3880062.66</v>
      </c>
      <c r="D22" s="177"/>
      <c r="E22" s="175"/>
      <c r="F22" s="178">
        <f>ROUND(C22/1000,0)</f>
        <v>-3880</v>
      </c>
      <c r="G22" s="226"/>
      <c r="H22" s="179"/>
      <c r="I22" s="180">
        <v>-7703</v>
      </c>
      <c r="J22" s="180"/>
      <c r="K22" s="181">
        <v>-4163</v>
      </c>
      <c r="L22" s="227"/>
    </row>
    <row r="23" spans="1:12" ht="12.9" x14ac:dyDescent="0.35">
      <c r="A23" s="174" t="s">
        <v>333</v>
      </c>
      <c r="B23" s="209"/>
      <c r="C23" s="228">
        <v>0</v>
      </c>
      <c r="D23" s="204"/>
      <c r="E23" s="174"/>
      <c r="F23" s="205">
        <f>ROUND(C23/1000,0)</f>
        <v>0</v>
      </c>
      <c r="G23" s="229"/>
      <c r="H23" s="197"/>
      <c r="I23" s="206"/>
      <c r="J23" s="206"/>
      <c r="K23" s="207">
        <v>0</v>
      </c>
      <c r="L23" s="230"/>
    </row>
    <row r="24" spans="1:12" ht="12.9" x14ac:dyDescent="0.35">
      <c r="A24" s="174" t="s">
        <v>334</v>
      </c>
      <c r="B24" s="209"/>
      <c r="C24" s="231">
        <v>0</v>
      </c>
      <c r="D24" s="228"/>
      <c r="E24" s="174"/>
      <c r="F24" s="232">
        <f>ROUND(C24/1000,0)</f>
        <v>0</v>
      </c>
      <c r="G24" s="233"/>
      <c r="H24" s="174"/>
      <c r="I24" s="234">
        <v>0</v>
      </c>
      <c r="J24" s="234"/>
      <c r="K24" s="235">
        <v>0</v>
      </c>
      <c r="L24" s="236"/>
    </row>
    <row r="25" spans="1:12" ht="12.9" x14ac:dyDescent="0.35">
      <c r="A25" s="172" t="s">
        <v>335</v>
      </c>
      <c r="B25" s="193"/>
      <c r="C25" s="216"/>
      <c r="D25" s="220">
        <f>SUM(C22:C24)</f>
        <v>-3880062.66</v>
      </c>
      <c r="G25" s="196">
        <f>SUM(F22:F24)</f>
        <v>-3880</v>
      </c>
      <c r="H25" s="174"/>
      <c r="I25" s="198"/>
      <c r="J25" s="196">
        <f>SUM(I22:I24)</f>
        <v>-7703</v>
      </c>
      <c r="K25" s="199"/>
      <c r="L25" s="200">
        <f>SUM(K22:K24)</f>
        <v>-4163</v>
      </c>
    </row>
    <row r="26" spans="1:12" ht="12.9" x14ac:dyDescent="0.35">
      <c r="A26" s="172"/>
      <c r="B26" s="193"/>
      <c r="C26" s="216"/>
      <c r="D26" s="222"/>
      <c r="G26" s="196"/>
      <c r="H26" s="174"/>
      <c r="I26" s="198"/>
      <c r="J26" s="196"/>
      <c r="K26" s="199"/>
      <c r="L26" s="200"/>
    </row>
    <row r="27" spans="1:12" s="175" customFormat="1" ht="12.9" x14ac:dyDescent="0.4">
      <c r="A27" s="237" t="s">
        <v>336</v>
      </c>
      <c r="B27" s="176"/>
      <c r="C27" s="225"/>
      <c r="D27" s="238">
        <f>+D19+D25</f>
        <v>1127592.0500000007</v>
      </c>
      <c r="G27" s="239">
        <f>+G19+G25</f>
        <v>1128</v>
      </c>
      <c r="H27" s="240"/>
      <c r="I27" s="180"/>
      <c r="J27" s="241">
        <f>+J19+J25</f>
        <v>447</v>
      </c>
      <c r="K27" s="242"/>
      <c r="L27" s="243">
        <f>+L19+L25</f>
        <v>-86</v>
      </c>
    </row>
    <row r="28" spans="1:12" ht="12.9" x14ac:dyDescent="0.35">
      <c r="B28" s="193"/>
      <c r="C28" s="216"/>
      <c r="D28" s="194"/>
      <c r="F28" s="196"/>
      <c r="G28" s="244"/>
      <c r="H28" s="174"/>
      <c r="I28" s="198"/>
      <c r="J28" s="198"/>
      <c r="K28" s="201"/>
      <c r="L28" s="245"/>
    </row>
    <row r="29" spans="1:12" ht="12.9" x14ac:dyDescent="0.35">
      <c r="A29" s="172" t="s">
        <v>337</v>
      </c>
      <c r="B29" s="193"/>
      <c r="C29" s="194"/>
      <c r="D29" s="194"/>
      <c r="F29" s="196"/>
      <c r="G29" s="246"/>
      <c r="H29" s="174"/>
      <c r="I29" s="198"/>
      <c r="J29" s="198"/>
      <c r="K29" s="201"/>
      <c r="L29" s="247"/>
    </row>
    <row r="30" spans="1:12" ht="12.9" x14ac:dyDescent="0.3">
      <c r="A30" s="175" t="s">
        <v>338</v>
      </c>
      <c r="B30" s="176">
        <v>14</v>
      </c>
      <c r="C30" s="225">
        <f>SUM('[8]Extended T.B.'!I341)</f>
        <v>-2363054.66</v>
      </c>
      <c r="D30" s="175"/>
      <c r="E30" s="175"/>
      <c r="F30" s="178">
        <f>ROUND(C30/1000,0)</f>
        <v>-2363</v>
      </c>
      <c r="G30" s="212"/>
      <c r="H30" s="179"/>
      <c r="I30" s="180">
        <v>-875</v>
      </c>
      <c r="J30" s="180"/>
      <c r="K30" s="181">
        <v>-2442</v>
      </c>
      <c r="L30" s="211"/>
    </row>
    <row r="31" spans="1:12" ht="12.9" x14ac:dyDescent="0.35">
      <c r="A31" s="162" t="s">
        <v>339</v>
      </c>
      <c r="B31" s="193">
        <v>22</v>
      </c>
      <c r="C31" s="216">
        <f>SUM('[8]Extended T.B.'!I343)</f>
        <v>-262411000</v>
      </c>
      <c r="F31" s="196">
        <f>ROUND(C31/1000,0)</f>
        <v>-262411</v>
      </c>
      <c r="H31" s="174"/>
      <c r="I31" s="198">
        <v>-119658</v>
      </c>
      <c r="J31" s="198"/>
      <c r="K31" s="201">
        <v>-265713</v>
      </c>
      <c r="L31" s="171"/>
    </row>
    <row r="32" spans="1:12" ht="12.9" x14ac:dyDescent="0.35">
      <c r="A32" s="174" t="s">
        <v>340</v>
      </c>
      <c r="B32" s="209"/>
      <c r="C32" s="228">
        <v>0</v>
      </c>
      <c r="D32" s="174"/>
      <c r="E32" s="174"/>
      <c r="F32" s="205">
        <f>ROUND(C32/1000,0)</f>
        <v>0</v>
      </c>
      <c r="G32" s="174"/>
      <c r="H32" s="174"/>
      <c r="I32" s="206">
        <v>0</v>
      </c>
      <c r="J32" s="206"/>
      <c r="K32" s="207">
        <v>0</v>
      </c>
      <c r="L32" s="208"/>
    </row>
    <row r="33" spans="1:12" ht="12.9" x14ac:dyDescent="0.35">
      <c r="A33" s="174" t="s">
        <v>341</v>
      </c>
      <c r="B33" s="209"/>
      <c r="C33" s="231">
        <v>0</v>
      </c>
      <c r="D33" s="174"/>
      <c r="E33" s="174"/>
      <c r="F33" s="232">
        <f>ROUND(C33/1000,0)</f>
        <v>0</v>
      </c>
      <c r="G33" s="174"/>
      <c r="H33" s="174"/>
      <c r="I33" s="234">
        <v>0</v>
      </c>
      <c r="J33" s="234"/>
      <c r="K33" s="235">
        <v>0</v>
      </c>
      <c r="L33" s="208"/>
    </row>
    <row r="34" spans="1:12" ht="12.9" x14ac:dyDescent="0.35">
      <c r="A34" s="172" t="s">
        <v>342</v>
      </c>
      <c r="B34" s="193"/>
      <c r="C34" s="216"/>
      <c r="D34" s="248">
        <f>SUM(C30:C33)</f>
        <v>-264774054.66</v>
      </c>
      <c r="G34" s="217">
        <f>SUM(F30:F33)</f>
        <v>-264774</v>
      </c>
      <c r="H34" s="174"/>
      <c r="I34" s="198"/>
      <c r="J34" s="198">
        <f>SUM(I30:I33)</f>
        <v>-120533</v>
      </c>
      <c r="K34" s="199"/>
      <c r="L34" s="221">
        <f>SUM(K30:K33)</f>
        <v>-268155</v>
      </c>
    </row>
    <row r="35" spans="1:12" ht="12.9" x14ac:dyDescent="0.35">
      <c r="A35" s="172"/>
      <c r="B35" s="193"/>
      <c r="C35" s="216"/>
      <c r="D35" s="249"/>
      <c r="G35" s="196"/>
      <c r="H35" s="174"/>
      <c r="I35" s="198"/>
      <c r="J35" s="198"/>
      <c r="K35" s="199"/>
      <c r="L35" s="200"/>
    </row>
    <row r="36" spans="1:12" ht="13.3" thickBot="1" x14ac:dyDescent="0.4">
      <c r="A36" s="172" t="s">
        <v>343</v>
      </c>
      <c r="B36" s="193"/>
      <c r="C36" s="194"/>
      <c r="D36" s="250">
        <f>+D27+D34</f>
        <v>-263646462.60999998</v>
      </c>
      <c r="G36" s="251">
        <f>+G27+G34</f>
        <v>-263646</v>
      </c>
      <c r="H36" s="174"/>
      <c r="I36" s="198"/>
      <c r="J36" s="252">
        <f>+J27+J34</f>
        <v>-120086</v>
      </c>
      <c r="K36" s="199"/>
      <c r="L36" s="253">
        <f>+L27+L34</f>
        <v>-268241</v>
      </c>
    </row>
    <row r="37" spans="1:12" ht="13.3" thickTop="1" x14ac:dyDescent="0.35">
      <c r="A37" s="172"/>
      <c r="B37" s="193"/>
      <c r="C37" s="194"/>
      <c r="D37" s="216"/>
      <c r="F37" s="196"/>
      <c r="H37" s="174"/>
      <c r="I37" s="198"/>
      <c r="J37" s="198"/>
      <c r="K37" s="201"/>
      <c r="L37" s="171"/>
    </row>
    <row r="38" spans="1:12" ht="12.9" x14ac:dyDescent="0.35">
      <c r="A38" s="172" t="s">
        <v>344</v>
      </c>
      <c r="B38" s="202"/>
      <c r="C38" s="194"/>
      <c r="D38" s="194"/>
      <c r="F38" s="196"/>
      <c r="H38" s="174"/>
      <c r="I38" s="198"/>
      <c r="J38" s="198"/>
      <c r="K38" s="201"/>
      <c r="L38" s="171"/>
    </row>
    <row r="39" spans="1:12" s="183" customFormat="1" ht="12.9" x14ac:dyDescent="0.3">
      <c r="A39" s="254" t="s">
        <v>345</v>
      </c>
      <c r="B39" s="240" t="s">
        <v>346</v>
      </c>
      <c r="C39" s="255"/>
      <c r="D39" s="255">
        <f>+'[8]Extended T.B.'!I345*-1+SUM('[8]Extended T.B.'!I347:I351)*-1+[8]SoCNE!D23</f>
        <v>-264583214.35000026</v>
      </c>
      <c r="F39" s="196"/>
      <c r="G39" s="256">
        <f>ROUND(D39/1000,0)</f>
        <v>-264583</v>
      </c>
      <c r="H39" s="179"/>
      <c r="I39" s="189"/>
      <c r="J39" s="189">
        <v>-120871</v>
      </c>
      <c r="K39" s="257"/>
      <c r="L39" s="258">
        <v>-269178</v>
      </c>
    </row>
    <row r="40" spans="1:12" s="183" customFormat="1" ht="12.9" x14ac:dyDescent="0.3">
      <c r="A40" s="254" t="s">
        <v>347</v>
      </c>
      <c r="B40" s="240" t="s">
        <v>346</v>
      </c>
      <c r="C40" s="255"/>
      <c r="D40" s="255">
        <f>SUM('[8]Extended T.B.'!I346)*-1</f>
        <v>936751.74</v>
      </c>
      <c r="F40" s="196"/>
      <c r="G40" s="256">
        <f>ROUND(D40/1000,0)</f>
        <v>937</v>
      </c>
      <c r="H40" s="179"/>
      <c r="I40" s="189"/>
      <c r="J40" s="189">
        <v>785</v>
      </c>
      <c r="K40" s="257"/>
      <c r="L40" s="258">
        <v>937</v>
      </c>
    </row>
    <row r="41" spans="1:12" ht="13.3" thickBot="1" x14ac:dyDescent="0.4">
      <c r="A41" s="172" t="s">
        <v>348</v>
      </c>
      <c r="B41" s="240" t="s">
        <v>346</v>
      </c>
      <c r="C41" s="194"/>
      <c r="D41" s="250">
        <f>SUM(D39:D40)</f>
        <v>-263646462.61000025</v>
      </c>
      <c r="G41" s="251">
        <f>SUM(G39:G40)</f>
        <v>-263646</v>
      </c>
      <c r="H41" s="174"/>
      <c r="I41" s="198"/>
      <c r="J41" s="259">
        <f>SUM(J39:J40)</f>
        <v>-120086</v>
      </c>
      <c r="K41" s="199"/>
      <c r="L41" s="253">
        <f>SUM(L39:L40)</f>
        <v>-268241</v>
      </c>
    </row>
    <row r="42" spans="1:12" ht="13.3" thickTop="1" x14ac:dyDescent="0.35">
      <c r="A42" s="174" t="s">
        <v>349</v>
      </c>
      <c r="B42" s="174"/>
      <c r="C42" s="174"/>
      <c r="D42" s="260">
        <f>+D36-D41</f>
        <v>2.6822090148925781E-7</v>
      </c>
      <c r="I42" s="198"/>
      <c r="J42" s="198"/>
      <c r="K42" s="261"/>
      <c r="L42" s="262"/>
    </row>
    <row r="43" spans="1:12" x14ac:dyDescent="0.3">
      <c r="D43" s="263"/>
      <c r="I43" s="198"/>
      <c r="J43" s="198"/>
    </row>
    <row r="44" spans="1:12" hidden="1" x14ac:dyDescent="0.3">
      <c r="A44" s="265" t="s">
        <v>350</v>
      </c>
      <c r="B44" s="265"/>
      <c r="C44" s="265"/>
      <c r="D44" s="266"/>
      <c r="E44" s="265"/>
      <c r="F44" s="265"/>
      <c r="G44" s="265"/>
      <c r="H44" s="265"/>
      <c r="I44" s="265"/>
      <c r="J44" s="265"/>
      <c r="K44" s="267"/>
      <c r="L44" s="265"/>
    </row>
    <row r="45" spans="1:12" hidden="1" x14ac:dyDescent="0.3">
      <c r="A45" s="268"/>
      <c r="B45" s="265"/>
      <c r="C45" s="265"/>
      <c r="D45" s="266"/>
      <c r="E45" s="265"/>
      <c r="F45" s="265"/>
      <c r="G45" s="265"/>
      <c r="H45" s="265"/>
      <c r="I45" s="265"/>
      <c r="J45" s="265"/>
      <c r="K45" s="267"/>
      <c r="L45" s="265"/>
    </row>
    <row r="46" spans="1:12" ht="12.9" hidden="1" x14ac:dyDescent="0.35">
      <c r="A46" s="269" t="s">
        <v>351</v>
      </c>
      <c r="B46" s="270"/>
      <c r="C46" s="270"/>
      <c r="D46" s="266"/>
      <c r="E46" s="265"/>
      <c r="F46" s="265"/>
      <c r="G46" s="265"/>
      <c r="H46" s="265"/>
      <c r="I46" s="265"/>
      <c r="J46" s="265"/>
      <c r="K46" s="267"/>
      <c r="L46" s="265"/>
    </row>
    <row r="47" spans="1:12" ht="12.75" hidden="1" customHeight="1" x14ac:dyDescent="0.3">
      <c r="A47" s="271" t="s">
        <v>352</v>
      </c>
      <c r="B47" s="272"/>
      <c r="C47" s="272"/>
      <c r="D47" s="272"/>
      <c r="E47" s="272"/>
      <c r="F47" s="273"/>
      <c r="G47" s="265"/>
      <c r="H47" s="265"/>
      <c r="I47" s="265"/>
      <c r="J47" s="265"/>
      <c r="K47" s="267"/>
      <c r="L47" s="265"/>
    </row>
    <row r="48" spans="1:12" ht="12.75" hidden="1" customHeight="1" x14ac:dyDescent="0.3">
      <c r="A48" s="274" t="s">
        <v>353</v>
      </c>
      <c r="B48" s="265"/>
      <c r="C48" s="265"/>
      <c r="D48" s="275">
        <v>-45289000</v>
      </c>
      <c r="E48" s="265"/>
      <c r="F48" s="276"/>
      <c r="G48" s="265"/>
      <c r="H48" s="265"/>
      <c r="I48" s="265"/>
      <c r="J48" s="265"/>
      <c r="K48" s="267"/>
      <c r="L48" s="265"/>
    </row>
    <row r="49" spans="1:12" ht="12.75" hidden="1" customHeight="1" x14ac:dyDescent="0.3">
      <c r="A49" s="274" t="s">
        <v>354</v>
      </c>
      <c r="B49" s="265"/>
      <c r="C49" s="265"/>
      <c r="D49" s="275">
        <v>-119996213.56</v>
      </c>
      <c r="E49" s="265"/>
      <c r="F49" s="276"/>
      <c r="G49" s="265"/>
      <c r="H49" s="265"/>
      <c r="I49" s="265"/>
      <c r="J49" s="265"/>
      <c r="K49" s="267"/>
      <c r="L49" s="265"/>
    </row>
    <row r="50" spans="1:12" ht="12.75" hidden="1" customHeight="1" x14ac:dyDescent="0.3">
      <c r="A50" s="274" t="s">
        <v>355</v>
      </c>
      <c r="B50" s="265"/>
      <c r="C50" s="265"/>
      <c r="D50" s="275">
        <v>104372500</v>
      </c>
      <c r="E50" s="265"/>
      <c r="F50" s="276"/>
      <c r="G50" s="265"/>
      <c r="H50" s="265"/>
      <c r="I50" s="265"/>
      <c r="J50" s="265"/>
      <c r="K50" s="267"/>
      <c r="L50" s="265"/>
    </row>
    <row r="51" spans="1:12" ht="12.75" hidden="1" customHeight="1" x14ac:dyDescent="0.3">
      <c r="A51" s="274" t="s">
        <v>356</v>
      </c>
      <c r="B51" s="265"/>
      <c r="C51" s="265"/>
      <c r="D51" s="275">
        <f>8560278.49+1874643.07+2648105.61</f>
        <v>13083027.17</v>
      </c>
      <c r="E51" s="265"/>
      <c r="F51" s="276"/>
      <c r="G51" s="265"/>
      <c r="H51" s="265"/>
      <c r="I51" s="265"/>
      <c r="J51" s="265"/>
      <c r="K51" s="267"/>
      <c r="L51" s="265"/>
    </row>
    <row r="52" spans="1:12" ht="12.75" hidden="1" customHeight="1" x14ac:dyDescent="0.3">
      <c r="A52" s="274" t="s">
        <v>357</v>
      </c>
      <c r="B52" s="265"/>
      <c r="C52" s="265"/>
      <c r="D52" s="277">
        <v>795503.45</v>
      </c>
      <c r="E52" s="265"/>
      <c r="F52" s="276"/>
      <c r="G52" s="265"/>
      <c r="H52" s="265"/>
      <c r="I52" s="265"/>
      <c r="J52" s="265"/>
      <c r="K52" s="267"/>
      <c r="L52" s="265"/>
    </row>
    <row r="53" spans="1:12" ht="12.75" hidden="1" customHeight="1" x14ac:dyDescent="0.3">
      <c r="A53" s="274"/>
      <c r="B53" s="265"/>
      <c r="C53" s="265"/>
      <c r="D53" s="275">
        <f>SUM(D48:D52)</f>
        <v>-47034182.939999998</v>
      </c>
      <c r="E53" s="265"/>
      <c r="F53" s="276"/>
      <c r="G53" s="265"/>
      <c r="H53" s="265"/>
      <c r="I53" s="265"/>
      <c r="J53" s="265"/>
      <c r="K53" s="267"/>
      <c r="L53" s="265"/>
    </row>
    <row r="54" spans="1:12" ht="12.75" hidden="1" customHeight="1" x14ac:dyDescent="0.3">
      <c r="A54" s="278" t="s">
        <v>358</v>
      </c>
      <c r="B54" s="265"/>
      <c r="C54" s="265"/>
      <c r="D54" s="275"/>
      <c r="E54" s="265"/>
      <c r="F54" s="276"/>
      <c r="G54" s="265"/>
      <c r="H54" s="265"/>
      <c r="I54" s="265"/>
      <c r="J54" s="265"/>
      <c r="K54" s="267"/>
      <c r="L54" s="265"/>
    </row>
    <row r="55" spans="1:12" ht="12.75" hidden="1" customHeight="1" x14ac:dyDescent="0.3">
      <c r="A55" s="274" t="s">
        <v>353</v>
      </c>
      <c r="B55" s="265"/>
      <c r="C55" s="265"/>
      <c r="D55" s="275">
        <v>0</v>
      </c>
      <c r="E55" s="265"/>
      <c r="F55" s="276"/>
      <c r="G55" s="265"/>
      <c r="H55" s="265"/>
      <c r="I55" s="265"/>
      <c r="J55" s="265"/>
      <c r="K55" s="267"/>
      <c r="L55" s="265"/>
    </row>
    <row r="56" spans="1:12" ht="12.75" hidden="1" customHeight="1" x14ac:dyDescent="0.3">
      <c r="A56" s="274" t="s">
        <v>359</v>
      </c>
      <c r="B56" s="265"/>
      <c r="C56" s="265"/>
      <c r="D56" s="275" t="e">
        <v>#REF!</v>
      </c>
      <c r="E56" s="265"/>
      <c r="F56" s="276"/>
      <c r="G56" s="265"/>
      <c r="H56" s="265"/>
      <c r="I56" s="265"/>
      <c r="J56" s="265"/>
      <c r="K56" s="267"/>
      <c r="L56" s="265"/>
    </row>
    <row r="57" spans="1:12" ht="12.75" hidden="1" customHeight="1" x14ac:dyDescent="0.3">
      <c r="A57" s="274" t="s">
        <v>360</v>
      </c>
      <c r="B57" s="265"/>
      <c r="C57" s="265"/>
      <c r="D57" s="275">
        <v>20555649</v>
      </c>
      <c r="E57" s="265"/>
      <c r="F57" s="276"/>
      <c r="G57" s="265"/>
      <c r="H57" s="265"/>
      <c r="I57" s="265"/>
      <c r="J57" s="265"/>
      <c r="K57" s="267"/>
      <c r="L57" s="265"/>
    </row>
    <row r="58" spans="1:12" ht="12.75" hidden="1" customHeight="1" x14ac:dyDescent="0.3">
      <c r="A58" s="274" t="s">
        <v>356</v>
      </c>
      <c r="B58" s="265"/>
      <c r="C58" s="265"/>
      <c r="D58" s="275">
        <v>0</v>
      </c>
      <c r="E58" s="265"/>
      <c r="F58" s="276"/>
      <c r="G58" s="265"/>
      <c r="H58" s="265"/>
      <c r="I58" s="265"/>
      <c r="J58" s="265"/>
      <c r="K58" s="267"/>
      <c r="L58" s="265"/>
    </row>
    <row r="59" spans="1:12" ht="12.75" hidden="1" customHeight="1" x14ac:dyDescent="0.3">
      <c r="A59" s="274" t="s">
        <v>357</v>
      </c>
      <c r="B59" s="265"/>
      <c r="C59" s="265"/>
      <c r="D59" s="275">
        <v>-9582.2900000000027</v>
      </c>
      <c r="E59" s="265"/>
      <c r="F59" s="276"/>
      <c r="G59" s="265"/>
      <c r="H59" s="265"/>
      <c r="I59" s="265"/>
      <c r="J59" s="265"/>
      <c r="K59" s="267"/>
      <c r="L59" s="265"/>
    </row>
    <row r="60" spans="1:12" ht="13.5" hidden="1" customHeight="1" x14ac:dyDescent="0.35">
      <c r="A60" s="274" t="s">
        <v>361</v>
      </c>
      <c r="B60" s="265"/>
      <c r="C60" s="265"/>
      <c r="D60" s="279" t="e">
        <f>SUM(D53:D59)</f>
        <v>#REF!</v>
      </c>
      <c r="E60" s="265"/>
      <c r="F60" s="276"/>
      <c r="G60" s="265"/>
      <c r="H60" s="265"/>
      <c r="I60" s="265"/>
      <c r="J60" s="265"/>
      <c r="K60" s="267"/>
      <c r="L60" s="265"/>
    </row>
    <row r="61" spans="1:12" ht="13.5" hidden="1" customHeight="1" x14ac:dyDescent="0.35">
      <c r="A61" s="280"/>
      <c r="B61" s="281"/>
      <c r="C61" s="281"/>
      <c r="D61" s="282" t="e">
        <f>+D41-D60</f>
        <v>#REF!</v>
      </c>
      <c r="E61" s="281"/>
      <c r="F61" s="283"/>
      <c r="G61" s="265"/>
      <c r="H61" s="265"/>
      <c r="I61" s="265"/>
      <c r="J61" s="265"/>
      <c r="K61" s="267"/>
      <c r="L61" s="265"/>
    </row>
    <row r="62" spans="1:12" hidden="1" x14ac:dyDescent="0.3">
      <c r="A62" s="265"/>
      <c r="B62" s="265"/>
      <c r="C62" s="265"/>
      <c r="D62" s="265"/>
      <c r="E62" s="265"/>
      <c r="F62" s="265"/>
      <c r="G62" s="265"/>
      <c r="H62" s="265"/>
      <c r="I62" s="265"/>
      <c r="J62" s="265"/>
      <c r="K62" s="267"/>
      <c r="L62" s="265"/>
    </row>
    <row r="63" spans="1:12" hidden="1" x14ac:dyDescent="0.3">
      <c r="A63" s="265" t="s">
        <v>362</v>
      </c>
      <c r="B63" s="265"/>
      <c r="C63" s="265"/>
      <c r="D63" s="265"/>
      <c r="E63" s="265"/>
      <c r="F63" s="265"/>
      <c r="G63" s="265"/>
      <c r="H63" s="265"/>
      <c r="I63" s="265"/>
      <c r="J63" s="265"/>
      <c r="K63" s="267"/>
      <c r="L63" s="265"/>
    </row>
    <row r="64" spans="1:12" hidden="1" x14ac:dyDescent="0.3">
      <c r="A64" s="265"/>
      <c r="B64" s="265"/>
      <c r="C64" s="265"/>
      <c r="D64" s="265"/>
      <c r="E64" s="265"/>
      <c r="F64" s="265"/>
      <c r="G64" s="265"/>
      <c r="H64" s="265"/>
      <c r="I64" s="265"/>
      <c r="J64" s="265"/>
      <c r="K64" s="267"/>
      <c r="L64" s="265"/>
    </row>
    <row r="65" spans="1:12" hidden="1" x14ac:dyDescent="0.3">
      <c r="A65" s="265" t="s">
        <v>363</v>
      </c>
      <c r="B65" s="265"/>
      <c r="C65" s="265"/>
      <c r="D65" s="265"/>
      <c r="E65" s="265"/>
      <c r="F65" s="265"/>
      <c r="G65" s="265"/>
      <c r="H65" s="265"/>
      <c r="I65" s="265"/>
      <c r="J65" s="265"/>
      <c r="K65" s="267"/>
      <c r="L65" s="265"/>
    </row>
    <row r="66" spans="1:12" hidden="1" x14ac:dyDescent="0.3">
      <c r="A66" s="265"/>
      <c r="B66" s="265"/>
      <c r="C66" s="265"/>
      <c r="D66" s="265"/>
      <c r="E66" s="265"/>
      <c r="F66" s="265"/>
      <c r="G66" s="265"/>
      <c r="H66" s="265"/>
      <c r="I66" s="265"/>
      <c r="J66" s="265"/>
      <c r="K66" s="267"/>
      <c r="L66" s="265"/>
    </row>
    <row r="67" spans="1:12" hidden="1" x14ac:dyDescent="0.3">
      <c r="A67" s="265" t="s">
        <v>364</v>
      </c>
      <c r="B67" s="265"/>
      <c r="C67" s="265"/>
      <c r="D67" s="265"/>
      <c r="E67" s="265"/>
      <c r="F67" s="265"/>
      <c r="G67" s="265"/>
      <c r="H67" s="265"/>
      <c r="I67" s="265"/>
      <c r="J67" s="265"/>
      <c r="K67" s="267"/>
      <c r="L67" s="265"/>
    </row>
    <row r="68" spans="1:12" ht="12.9" hidden="1" thickBot="1" x14ac:dyDescent="0.35"/>
    <row r="69" spans="1:12" ht="12.9" hidden="1" thickBot="1" x14ac:dyDescent="0.35">
      <c r="A69" s="284" t="s">
        <v>365</v>
      </c>
      <c r="C69" s="196"/>
    </row>
    <row r="70" spans="1:12" hidden="1" x14ac:dyDescent="0.3"/>
    <row r="71" spans="1:12" hidden="1" x14ac:dyDescent="0.3"/>
    <row r="72" spans="1:12" hidden="1" x14ac:dyDescent="0.3"/>
    <row r="73" spans="1:12" hidden="1" x14ac:dyDescent="0.3"/>
    <row r="74" spans="1:12" hidden="1" x14ac:dyDescent="0.3"/>
    <row r="75" spans="1:12" hidden="1" x14ac:dyDescent="0.3"/>
    <row r="76" spans="1:12" hidden="1" x14ac:dyDescent="0.3"/>
    <row r="77" spans="1:12" hidden="1" x14ac:dyDescent="0.3"/>
    <row r="78" spans="1:12" hidden="1" x14ac:dyDescent="0.3"/>
    <row r="79" spans="1:12" hidden="1" x14ac:dyDescent="0.3"/>
    <row r="80" spans="1:12" hidden="1" x14ac:dyDescent="0.3"/>
    <row r="81" hidden="1" x14ac:dyDescent="0.3"/>
  </sheetData>
  <mergeCells count="5">
    <mergeCell ref="A1:G1"/>
    <mergeCell ref="I1:J1"/>
    <mergeCell ref="A2:G2"/>
    <mergeCell ref="K2:L2"/>
    <mergeCell ref="A3:G3"/>
  </mergeCells>
  <printOptions horizontalCentered="1" gridLines="1"/>
  <pageMargins left="0.19685039370078741" right="0.19685039370078741" top="0.31496062992125984" bottom="0.70866141732283472" header="0.51181102362204722" footer="0.51181102362204722"/>
  <pageSetup paperSize="9" scale="71" orientation="landscape" r:id="rId1"/>
  <headerFooter alignWithMargins="0">
    <oddFooter>&amp;LMM &amp;P / &amp;N&amp;C&amp;F&amp;R&amp;D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F9A3158EF3DA40B97940C85E3259A6" ma:contentTypeVersion="7" ma:contentTypeDescription="Create a new document." ma:contentTypeScope="" ma:versionID="9d46c0c723e3dd76cfed179e13fa4806">
  <xsd:schema xmlns:xsd="http://www.w3.org/2001/XMLSchema" xmlns:xs="http://www.w3.org/2001/XMLSchema" xmlns:p="http://schemas.microsoft.com/office/2006/metadata/properties" xmlns:ns2="063b98b5-dd0e-4a22-82a8-fea0f7d6e74c" xmlns:ns3="e33ec6da-25ea-4af1-9623-6feca375d21d" targetNamespace="http://schemas.microsoft.com/office/2006/metadata/properties" ma:root="true" ma:fieldsID="f3e2e06333a6b658158c11926824402c" ns2:_="" ns3:_="">
    <xsd:import namespace="063b98b5-dd0e-4a22-82a8-fea0f7d6e74c"/>
    <xsd:import namespace="e33ec6da-25ea-4af1-9623-6feca375d2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b98b5-dd0e-4a22-82a8-fea0f7d6e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3ec6da-25ea-4af1-9623-6feca375d2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19FA9-74F2-46FD-A5A3-997A04E13115}"/>
</file>

<file path=customXml/itemProps2.xml><?xml version="1.0" encoding="utf-8"?>
<ds:datastoreItem xmlns:ds="http://schemas.openxmlformats.org/officeDocument/2006/customXml" ds:itemID="{F28F3BCE-62CC-4F29-B592-BBB1B96F5FF7}"/>
</file>

<file path=customXml/itemProps3.xml><?xml version="1.0" encoding="utf-8"?>
<ds:datastoreItem xmlns:ds="http://schemas.openxmlformats.org/officeDocument/2006/customXml" ds:itemID="{B05521A7-784C-4B21-AC93-C30D4B79E3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1</vt:lpstr>
      <vt:lpstr>Table 2</vt:lpstr>
      <vt:lpstr>Budget Holder Table</vt:lpstr>
      <vt:lpstr>SoFP</vt:lpstr>
      <vt:lpstr>'Budget Holder Table'!Print_Area</vt:lpstr>
      <vt:lpstr>'Table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Ngoc Khanh Ha</dc:creator>
  <cp:lastModifiedBy>Julie Brown</cp:lastModifiedBy>
  <dcterms:created xsi:type="dcterms:W3CDTF">2021-01-12T19:09:43Z</dcterms:created>
  <dcterms:modified xsi:type="dcterms:W3CDTF">2021-01-14T12:21:39Z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0x01010026F9A3158EF3DA40B97940C85E3259A6</vt:lpwstr>
  </property>
  <property fmtid="{D5CDD505-2E9C-101B-9397-08002B2CF9AE}" pid="3" name="Order">
    <vt:r8>1711600</vt:r8>
  </property>
</Properties>
</file>